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56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F208" i="1"/>
  <c r="A208"/>
  <c r="F114"/>
  <c r="A114"/>
  <c r="F195"/>
  <c r="A195"/>
  <c r="F194"/>
  <c r="A194"/>
  <c r="F193"/>
  <c r="A193"/>
  <c r="F192"/>
  <c r="A192"/>
  <c r="F191"/>
  <c r="A191"/>
  <c r="F190"/>
  <c r="A190"/>
  <c r="F189"/>
  <c r="A189"/>
  <c r="F188"/>
  <c r="A188"/>
  <c r="F187"/>
  <c r="A187"/>
  <c r="F186"/>
  <c r="A186"/>
  <c r="F134" l="1"/>
  <c r="A134"/>
  <c r="F185"/>
  <c r="A185"/>
  <c r="F184"/>
  <c r="A184"/>
  <c r="F183"/>
  <c r="A183"/>
  <c r="F182"/>
  <c r="A182"/>
  <c r="F181"/>
  <c r="A181"/>
  <c r="F180"/>
  <c r="A180"/>
  <c r="F179"/>
  <c r="A179"/>
  <c r="F178"/>
  <c r="A178"/>
  <c r="F177"/>
  <c r="A177"/>
  <c r="F203"/>
  <c r="A203"/>
  <c r="F202"/>
  <c r="A202"/>
  <c r="F201"/>
  <c r="A201"/>
  <c r="F200"/>
  <c r="A200"/>
  <c r="F199"/>
  <c r="A199"/>
  <c r="F123"/>
  <c r="A123"/>
  <c r="F121"/>
  <c r="A121"/>
  <c r="F119"/>
  <c r="A119"/>
  <c r="F120"/>
  <c r="A120"/>
  <c r="F122"/>
  <c r="A122"/>
  <c r="F62"/>
  <c r="A62"/>
  <c r="F133"/>
  <c r="A133"/>
  <c r="F207"/>
  <c r="F206"/>
  <c r="C144"/>
  <c r="F144" s="1"/>
  <c r="C141"/>
  <c r="F141" s="1"/>
  <c r="C34"/>
  <c r="F34" s="1"/>
  <c r="C84"/>
  <c r="F84" s="1"/>
  <c r="F142"/>
  <c r="F143"/>
  <c r="F145"/>
  <c r="F146"/>
  <c r="F147"/>
  <c r="F149"/>
  <c r="F150"/>
  <c r="F151"/>
  <c r="F152"/>
  <c r="F153"/>
  <c r="F154"/>
  <c r="F155"/>
  <c r="F156"/>
  <c r="F157"/>
  <c r="F158"/>
  <c r="F160"/>
  <c r="F161"/>
  <c r="F162"/>
  <c r="F163"/>
  <c r="F165"/>
  <c r="F166"/>
  <c r="F167"/>
  <c r="F168"/>
  <c r="F169"/>
  <c r="F170"/>
  <c r="F171"/>
  <c r="F172"/>
  <c r="F174"/>
  <c r="F175"/>
  <c r="F176"/>
  <c r="F196"/>
  <c r="F197"/>
  <c r="F198"/>
  <c r="F128"/>
  <c r="F129"/>
  <c r="F130"/>
  <c r="F131"/>
  <c r="F132"/>
  <c r="F135"/>
  <c r="F136"/>
  <c r="F137"/>
  <c r="F127"/>
  <c r="F100"/>
  <c r="F101"/>
  <c r="F102"/>
  <c r="F103"/>
  <c r="F104"/>
  <c r="F105"/>
  <c r="F106"/>
  <c r="F107"/>
  <c r="F108"/>
  <c r="F109"/>
  <c r="F110"/>
  <c r="F111"/>
  <c r="F112"/>
  <c r="F113"/>
  <c r="F115"/>
  <c r="F116"/>
  <c r="F117"/>
  <c r="F118"/>
  <c r="F124"/>
  <c r="F99"/>
  <c r="F83"/>
  <c r="F85"/>
  <c r="F86"/>
  <c r="F87"/>
  <c r="F88"/>
  <c r="F89"/>
  <c r="F90"/>
  <c r="F91"/>
  <c r="F92"/>
  <c r="F93"/>
  <c r="F94"/>
  <c r="F95"/>
  <c r="F96"/>
  <c r="F74"/>
  <c r="F75"/>
  <c r="F76"/>
  <c r="F77"/>
  <c r="F78"/>
  <c r="F79"/>
  <c r="F80"/>
  <c r="F81"/>
  <c r="F82"/>
  <c r="F69"/>
  <c r="F70"/>
  <c r="F71"/>
  <c r="F68"/>
  <c r="F61"/>
  <c r="F63"/>
  <c r="F64"/>
  <c r="F65"/>
  <c r="F60"/>
  <c r="F33"/>
  <c r="F35"/>
  <c r="F36"/>
  <c r="F37"/>
  <c r="F38"/>
  <c r="F39"/>
  <c r="F40"/>
  <c r="F41"/>
  <c r="F42"/>
  <c r="F43"/>
  <c r="F44"/>
  <c r="F45"/>
  <c r="F46"/>
  <c r="F47"/>
  <c r="F48"/>
  <c r="F49"/>
  <c r="F51"/>
  <c r="F52"/>
  <c r="F53"/>
  <c r="F54"/>
  <c r="F55"/>
  <c r="F56"/>
  <c r="F57"/>
  <c r="F32"/>
  <c r="E205" l="1"/>
  <c r="E28"/>
  <c r="E98"/>
  <c r="E73"/>
  <c r="E30"/>
  <c r="E139"/>
  <c r="E126"/>
  <c r="E67"/>
  <c r="E59"/>
  <c r="A167" l="1"/>
  <c r="A171"/>
  <c r="A170"/>
  <c r="A169"/>
  <c r="A168"/>
  <c r="A166"/>
  <c r="A172"/>
  <c r="A175"/>
  <c r="A176"/>
  <c r="A196"/>
  <c r="A197"/>
  <c r="A198"/>
  <c r="A174"/>
  <c r="A165"/>
  <c r="A96"/>
  <c r="A136"/>
  <c r="A128"/>
  <c r="A93"/>
  <c r="A48"/>
  <c r="A135"/>
  <c r="A44"/>
  <c r="A146"/>
  <c r="A153"/>
  <c r="A47"/>
  <c r="A71"/>
  <c r="A163"/>
  <c r="A162"/>
  <c r="A161"/>
  <c r="A160"/>
  <c r="A157"/>
  <c r="A156"/>
  <c r="A155"/>
  <c r="A154"/>
  <c r="A151"/>
  <c r="A150"/>
  <c r="A152"/>
  <c r="A158"/>
  <c r="A149"/>
  <c r="A147"/>
  <c r="A145"/>
  <c r="A142"/>
  <c r="A143"/>
  <c r="A144"/>
  <c r="A141"/>
  <c r="A53"/>
  <c r="A52"/>
  <c r="A54"/>
  <c r="A55"/>
  <c r="A56"/>
  <c r="A57"/>
  <c r="A49"/>
  <c r="A46"/>
  <c r="A45"/>
  <c r="A51"/>
  <c r="A33"/>
  <c r="A34"/>
  <c r="A35"/>
  <c r="A36"/>
  <c r="A37"/>
  <c r="A38"/>
  <c r="A39"/>
  <c r="A40"/>
  <c r="A41"/>
  <c r="A42"/>
  <c r="A43"/>
  <c r="A32"/>
  <c r="A83"/>
  <c r="A81"/>
  <c r="A78"/>
  <c r="A132"/>
  <c r="A129"/>
  <c r="A130"/>
  <c r="A131"/>
  <c r="A137"/>
  <c r="A127"/>
  <c r="A124"/>
  <c r="A118"/>
  <c r="A117"/>
  <c r="A116"/>
  <c r="A115"/>
  <c r="A113"/>
  <c r="A110"/>
  <c r="A109"/>
  <c r="A108"/>
  <c r="A102"/>
  <c r="A101"/>
  <c r="A94"/>
  <c r="A91"/>
  <c r="A90"/>
  <c r="A86"/>
  <c r="A85"/>
  <c r="A82"/>
  <c r="A80"/>
  <c r="A77"/>
  <c r="A76"/>
  <c r="A75"/>
  <c r="A79"/>
  <c r="A84"/>
  <c r="A87"/>
  <c r="A88"/>
  <c r="A89"/>
  <c r="A92"/>
  <c r="A95"/>
  <c r="A74"/>
  <c r="A64"/>
  <c r="A63"/>
  <c r="A61"/>
  <c r="A207"/>
  <c r="A206"/>
  <c r="A104" l="1"/>
  <c r="A105"/>
  <c r="A106"/>
  <c r="A107"/>
  <c r="A111"/>
  <c r="A112"/>
  <c r="A100"/>
  <c r="A103"/>
  <c r="A99"/>
  <c r="A69"/>
  <c r="A70"/>
  <c r="A68"/>
  <c r="A65" l="1"/>
  <c r="A60"/>
</calcChain>
</file>

<file path=xl/sharedStrings.xml><?xml version="1.0" encoding="utf-8"?>
<sst xmlns="http://schemas.openxmlformats.org/spreadsheetml/2006/main" count="354" uniqueCount="200">
  <si>
    <t>Výkaz prací a dodávek</t>
  </si>
  <si>
    <t>Výrobky a zařizovací předměty</t>
  </si>
  <si>
    <t>Technické instalace</t>
  </si>
  <si>
    <t>ozn.</t>
  </si>
  <si>
    <t>popis</t>
  </si>
  <si>
    <t>MJ</t>
  </si>
  <si>
    <t>počet</t>
  </si>
  <si>
    <t>m2</t>
  </si>
  <si>
    <t>Poznámky</t>
  </si>
  <si>
    <t>kpl</t>
  </si>
  <si>
    <t>A.</t>
  </si>
  <si>
    <t>B.</t>
  </si>
  <si>
    <t>C.</t>
  </si>
  <si>
    <t>D.</t>
  </si>
  <si>
    <t>E.</t>
  </si>
  <si>
    <t>F.</t>
  </si>
  <si>
    <t>Ostatní a vedlejší náklady</t>
  </si>
  <si>
    <t>Vedlejší rozpočtové náklady</t>
  </si>
  <si>
    <t>Manipulace, doprava</t>
  </si>
  <si>
    <t>Úklid po stavebních pracech průběžný i závěrečný</t>
  </si>
  <si>
    <t>m</t>
  </si>
  <si>
    <t>Rohový vřetenový (nekulový) ventil s kovovou rozetou pro připojení umyvadla</t>
  </si>
  <si>
    <t xml:space="preserve">V případě, že má zhotovitel pochyby ohledně plánovaných položek ve výkazech, výkresech a technických zprávách, má za povinnost toto sdělit před odevzdáním nabídkové ceny. </t>
  </si>
  <si>
    <t>Přesné specifikace jsou uvedeny v dokumentu "Specifikace výrobků, materiálů, provedení a barev"</t>
  </si>
  <si>
    <t>Nabídkové ceny budou obsahovat odvoz a likvidaci odpadů a obalových materiálů.</t>
  </si>
  <si>
    <t>G.</t>
  </si>
  <si>
    <t>Základní škola Písnická v Praze 12</t>
  </si>
  <si>
    <t>Součástí položek uvedených ve výkazu výměr jsou veškeré s nimi spojené práce, které jsou zapotřebí pro provedení kompletní dodávky díla (dodání, montáž, připojení, zprovoznění, odzkoušení), a to i když nejsou ve výkazu zvlášť popsány. To znamená, že veškeré položky patrné z výkazů, výkresů a technických zpráv je třeba v nabídkové ceně ocenit jako kompletně vykonané práce vč. materiálu, nářadí a strojů nutných k práci, i když tyto nejsou ve výkazu výměr vypsány zvlášť. Nabídkové ceny tedy budou obsahovat všechen potřebný montážní, kotevní a pomocný materiál jako jsou například spárovací hmoty, lišty, lepidla, podkladní a penetrační nátěry, šrouby, vruty, hmoždinky, těsnění, izolační a těsnící tmely, povrchové úpravy, pro užívání nezbytné příslušenství, ochranu okolních konstrukcí proti znečištění a podobně.</t>
  </si>
  <si>
    <t>Odstranění stávajících cihelných příček včetně obkladů, výplní otvorů, přibližná výměra</t>
  </si>
  <si>
    <t>Odstranění všech zařizovacích předmětů</t>
  </si>
  <si>
    <t>Výkop pro provedení nového ležatého svodu kanalizace, přibližná výměra</t>
  </si>
  <si>
    <t>Vybourání podlahy pro provedení nového ležatého svodu kanalizace, přibližná výměra</t>
  </si>
  <si>
    <t>Odstranění křídel stávajících, zachovávaných dveří</t>
  </si>
  <si>
    <t>Dozdívky příček cihelnými tvarovkami tl. 11,5cm včetně oboustranných omítek (jádro, štuk)</t>
  </si>
  <si>
    <t>Svislé konstrukce</t>
  </si>
  <si>
    <t>Vodorovné konstrukce</t>
  </si>
  <si>
    <t>Úpravy povrchů</t>
  </si>
  <si>
    <t>Stěny - obklad - záchody žáků - bílý obklad
Dle specifikace S1 (výměra včetně prořezu 10%)</t>
  </si>
  <si>
    <t>Výplně otvorů</t>
  </si>
  <si>
    <t>Podlahy - vyrovnání podkladu pod dlažbu
Dle specifikace P1</t>
  </si>
  <si>
    <t>Podlahy - vyrovnání podkladu pod povlakovou krytinu
Dle specifikace P2</t>
  </si>
  <si>
    <t>Grafický návrh, výroba, dodávka a montáž vyřezávané grafiky na dveře
Dle specifikace V89</t>
  </si>
  <si>
    <t>H.</t>
  </si>
  <si>
    <t>Stěny - obklad - ukončovací a rohové lišty
Dle specifikace S1 (výměra včetně prořezu 10%)</t>
  </si>
  <si>
    <t>Stěny - obklad - ukončovací a rohové lišty
Dle specifikace S2 (výměra včetně prořezu 10%)</t>
  </si>
  <si>
    <t>Stěny - obklad - ukončovací a rohové lišty
Dle specifikace S3 (výměra včetně prořezu 10%)</t>
  </si>
  <si>
    <t>Zapravení drážek po instalaci nových, či odstranění starých potrubí, zednické přípomoce</t>
  </si>
  <si>
    <t>Zapravení drážek a začištění v místech vedení a prostupů instalací a revizních poklopů, zednické přípomoce</t>
  </si>
  <si>
    <t>m3</t>
  </si>
  <si>
    <t>Stavební část</t>
  </si>
  <si>
    <t>Odstranění svítidel a dalších elektroinstalačních koncových prvků</t>
  </si>
  <si>
    <t>Odstranění rozvodů elektro</t>
  </si>
  <si>
    <t>Bourací práce včetně likvidace odpadu</t>
  </si>
  <si>
    <t>Kanalizace</t>
  </si>
  <si>
    <t>Vodovod</t>
  </si>
  <si>
    <t>Vytápění</t>
  </si>
  <si>
    <t>Nové stoupací potrubí kanalizace HT110 včetně příslušných tvarovek, čistících kusů, nadstřešních hlavic a podobně, přibližná výměra</t>
  </si>
  <si>
    <t>Připojovací potrubí kanalizace HT110 od záchodů včetně potřebných tvarovek, přibližná výměra</t>
  </si>
  <si>
    <t>Připojovací potrubí kanalizace HT50 včetně potřebných tvarovek, přibližná výměra</t>
  </si>
  <si>
    <t xml:space="preserve">Nátěr původního litinového radiátoru, barva bílá </t>
  </si>
  <si>
    <t>Betonová mazanina v tloušťce dle stávající konstrukce (předpoklad 70mm) s výztuží včetně propojení s okolní konstrukcí v místě realizace nových ležatých rozvodů, přibližná výměra</t>
  </si>
  <si>
    <t>Podkladní beton v tloušťce dle stávající konstrukce (předpoklad 100mm) s výztuží včetně propojení s okolní konstrukcí v místě realizace nových ležatých rozvodů, přibližná výměra</t>
  </si>
  <si>
    <t>Připojovací potrubí kanalizace HT40 včetně potřebných tvarovek, přibližná výměra</t>
  </si>
  <si>
    <t>Odstranění dlažeb včetně soklů</t>
  </si>
  <si>
    <t>Obsyp nově položeného potrubí kanalizace pískem, včetně hutnění, přibližná výměra</t>
  </si>
  <si>
    <t>Zpětný zásyp výkopů po provedení nových ležatých rozvodů původní zeminou včetně hutnění, přibližná výměra</t>
  </si>
  <si>
    <t>Hydroizolační vrstva z asfaltových pásů (2 vrstvy) včetně potřebných penetračních nátěrů, včetně napojení na okolní hydroizolaci v místě realizace nových ležatých rozvodů, přibližná výměra</t>
  </si>
  <si>
    <t>Úprava stávajícího stropu
Dle specifikace T1, přibližná výměra</t>
  </si>
  <si>
    <t>Kamerová revize a čištění zachovávaných ležatých rozvodů kanalizace splaškové i dešťové, přibližná výměra</t>
  </si>
  <si>
    <t>Úprava hospodářského pavilonu
v budově Krhanická 759/15
- učebna pro přípravnou třídu</t>
  </si>
  <si>
    <t>Výměry jsou uvedeny bez prořezů a bez rezerv, není-li výslovně uvedeno jinak (obklady a dlažby), a nezohledňují dostupná balení, či minimální objednací množství.</t>
  </si>
  <si>
    <t>Rozšíření otvorů dveří včetně zajištění nadpraží, odstranění stávajících dveří včetně zárubně</t>
  </si>
  <si>
    <t>Vybourání nových otvorů pro dveře včetně zajištění nadpraží</t>
  </si>
  <si>
    <t>Odstranění schůdků pod okny v učebně</t>
  </si>
  <si>
    <t>Bourací práce pro možnost demontáže měněného / odstraňovaného potrubí</t>
  </si>
  <si>
    <t>Vybourání původního okna ve stávajícím skladu</t>
  </si>
  <si>
    <t>Demontáž vnitřních parapetních desek oken v učebně, odstranění původních (zřejmě betonových) parapetů</t>
  </si>
  <si>
    <t>Kanalizace - odstranění stávajících připojovacích rozvodů</t>
  </si>
  <si>
    <t>Kanalizace - odstranění nahrazované části stoupačky v navrhované úklidové komoře</t>
  </si>
  <si>
    <t>Kanalizace - zaslepení nevyužitých podlahových vtoků</t>
  </si>
  <si>
    <t>Vodovod - odstranění připojovacích potrubí vedoucích skrz rekonstruované prostory kromě připojení hydrantu a hlavních rozvodů v chodbě</t>
  </si>
  <si>
    <t>Větrání - odstranění všech zbylých potrubí v rekonstruovaných prostorech</t>
  </si>
  <si>
    <t>Odstranění podlahového revizního poklopu a prohloubení šachty až k čistícímu kusu kanalizace</t>
  </si>
  <si>
    <t>Stěny - obklad - záchody žáků - dekor
Dle specifikace S1 (výměra včetně prořezu 10%)</t>
  </si>
  <si>
    <t>Stěny - obklad - učitelský záchod  - bílý obklad
Dle specifikace S2 (výměra včetně prořezu 10%)</t>
  </si>
  <si>
    <t>Stěny - obklad - učitelský záchod  - dekor
Dle specifikace S2</t>
  </si>
  <si>
    <t>Stěny - obklad - učebna
Dle specifikace S3 (výměra včetně prořezu 10%)</t>
  </si>
  <si>
    <t>Stěny - obklad - ukončovací a rohové lišty
Dle specifikace S4 (výměra včetně prořezu 10%)</t>
  </si>
  <si>
    <t>Stěny - výmalba bílá
Dle specifikace S5</t>
  </si>
  <si>
    <t>Stěny - výmalba omyvatelná v chodbě
Dle specifikace S6</t>
  </si>
  <si>
    <t>Stěny - výmalba omyvatelná barevná v chodbě
Dle specifikace S7</t>
  </si>
  <si>
    <t>Podlahy - dlažba
Dle specifikace P1 (výměra včetně prořezu 10%)</t>
  </si>
  <si>
    <t>Podlahy - dlažba - sokl z obkladaček
Dle specifikace P1 (délkové metry, výměra včetně prořezu 10%)</t>
  </si>
  <si>
    <t>Podlahy - dlažba - ukončovací lišta k soklu
Dle specifikace P1 (výměra včetně prořezu 10%)</t>
  </si>
  <si>
    <t>Zřízení akustického SDK podhledu včetně vrstvy minerální izolace
Dle specifikace T2</t>
  </si>
  <si>
    <t>Dodávka a montáž baterie k umývátku
Dle specifikace V07</t>
  </si>
  <si>
    <t>Dodávka a montáž umývátka včetně příslušenství
Dle specifikace V06</t>
  </si>
  <si>
    <t>Dodávka a montáž umyvadlové baterie
Dle specifikace V05</t>
  </si>
  <si>
    <t>Dodávka a montáž umyvadla včetně příslušenství
Dle specifikace V04</t>
  </si>
  <si>
    <t>Dodávka a montáž zásobníku na toaletní papír
Dle specifikace V03</t>
  </si>
  <si>
    <t>Dodávka a montáž záchoda včetně příslušenství
Dle specifikace V02</t>
  </si>
  <si>
    <t>Dodávka a montáž sanitárních příček
Dle specifikace V01</t>
  </si>
  <si>
    <t>Dodávka a montáž výlevky včetně příslušenství
Dle specifikace V08</t>
  </si>
  <si>
    <t>Dodávka a montáž nástěnné baterie pro výlevku
Dle specifikace V09</t>
  </si>
  <si>
    <t>Dodávka a montáž nášlapného odpadkového koše
Dle specifikace V10</t>
  </si>
  <si>
    <t>Dodávka a montáž zásobníku na papírové ručníky
Dle specifikace V11</t>
  </si>
  <si>
    <t>Dodávka a montáž koše na papírové ručníky
Dle specifikace V12</t>
  </si>
  <si>
    <t>Dodávka a montáž zrcadla mezi obklad
Dle specifikace V13</t>
  </si>
  <si>
    <t>Dodávka a montáž regálu pro úklid
Dle specifikace V14</t>
  </si>
  <si>
    <t>Dodávka a montáž stropních svítidel v učebně
Dle specifikace V92</t>
  </si>
  <si>
    <t>Dodávka a montáž stropních svítidel v šatně
Dle specifikace V93</t>
  </si>
  <si>
    <t>Dodávka a montáž stropních svítidel v chodbě
Dle specifikace V94</t>
  </si>
  <si>
    <t>Dodávka a montáž dveří vč. zárubně - prosklené
Dle specifikace D2</t>
  </si>
  <si>
    <t>Dodávka a montáž dveří vč. zárubně - plné (různá provedení zámků a prahů)
Dle specifikace D1</t>
  </si>
  <si>
    <t>Dodávka a montáž křídla dveří do stávající zárubně - plné
Dle specifikace D3</t>
  </si>
  <si>
    <t>Dodávka a montáž křídla dveří do stávající zárubně - prosklené
Dle specifikace D4</t>
  </si>
  <si>
    <t>Dodávka a montáž dvířek plynoměru
Dle specifikace D5</t>
  </si>
  <si>
    <t>Dodávka a montáž revizního poklopu do podlahy
Dle specifikace D6</t>
  </si>
  <si>
    <t>Dodávka a montáž oken
Dle specifikace O1</t>
  </si>
  <si>
    <t>Dodávka a montáž okenních parapetů
Dle specifikace O2</t>
  </si>
  <si>
    <t>Dodávka a montáž oken - fixní
Dle specifikace O3</t>
  </si>
  <si>
    <t>Zřízení rozebíratelného podhledu v chodbě
Dle specifikace T3</t>
  </si>
  <si>
    <t>Nový ležatý rozvod kanalizace KG110 včetně příslušných tvarovek a patních kolen, včetně napojení na stávající ležatý rozvod, přibližná výměra</t>
  </si>
  <si>
    <t>Studená voda - nové připojovací potrubí PPR 25 včetně potřebných tvarovek včetně návlekové izolace, přibližná výměra</t>
  </si>
  <si>
    <t>Nátěr zachovávaného potrubí hydrantu, délkové metry potrubí, přibližná výměra</t>
  </si>
  <si>
    <t>Studená voda - nové připojovací potrubí PPR 20 včetně potřebných tvarovek včetně návlekové izolace, přibližná výměra</t>
  </si>
  <si>
    <t>Studená voda - nové připojovací potrubí PPR 16 včetně potřebných tvarovek včetně návlekové izolace, přibližná výměra</t>
  </si>
  <si>
    <t>Zprovoznění hydrantu</t>
  </si>
  <si>
    <t>Teplá voda - nové připojovací potrubí PPR 25 včetně potřebných tvarovek včetně návlekové izolace, přibližná výměra</t>
  </si>
  <si>
    <t>Teplá voda - nové připojovací potrubí PPR 20 včetně potřebných tvarovek včetně návlekové izolace, přibližná výměra</t>
  </si>
  <si>
    <t>Teplá voda - nové připojovací potrubí PPR 16 včetně potřebných tvarovek včetně návlekové izolace, přibližná výměra</t>
  </si>
  <si>
    <t>Nová návleková izolace stávajícího potrubí studené a teplé vody, přibližná výměra</t>
  </si>
  <si>
    <t>Nátěr původních viditelných připojovacích potrubí v rekonstruovaných prostorách, barva bílá</t>
  </si>
  <si>
    <t>Připojovací potrubí ústředního vytápění (přívodní + zpětné potrubí) pro osazení nového radiátoru, včetně všech tvarovek a kotevního materiálu</t>
  </si>
  <si>
    <t>Větrání</t>
  </si>
  <si>
    <t>Zpětná klapka do potrubí prům. 100mm</t>
  </si>
  <si>
    <t>Tlumič hluku pro potrubí prům. 100mm, délka tlumiče 600mm</t>
  </si>
  <si>
    <t>Jímka pro odvod kondenzátu do potrubí prům. 100mm</t>
  </si>
  <si>
    <t>Anemostat odtahový s regulací pro potrubí prům. 100mm, ocelový, barva bílá 
Dle specifikace V88</t>
  </si>
  <si>
    <t>Ventilátor potrubní kovový radiální, max. statický tlak cca 300Pa, max. průtok vzduchu cca 300m3/h, rozměry přibližně 240x240x200mm, určený pro venkovní instalaci, instalace na svislé i vodorovné potrubí</t>
  </si>
  <si>
    <t>Kovové spiro potrubí prům. 100mm včetně všech potřebných tvarovek, včetně montážního příslušenství</t>
  </si>
  <si>
    <t>Návleková minerální izolace tl. cca 25mm na spiro potrubí</t>
  </si>
  <si>
    <t>Flexibilní potrubí odvodu kondenzátu z VZT včetně napojení na HT potrubí a kuličkového sifonu, přibližná výměra</t>
  </si>
  <si>
    <t>Minerální izolace potrubí a tlumiče v prostoru nástřešní zděné šachty (boudičky) nad stropní konstrukcí</t>
  </si>
  <si>
    <t>Celkem</t>
  </si>
  <si>
    <t>cena za MJ</t>
  </si>
  <si>
    <t>cena</t>
  </si>
  <si>
    <t>Instalační předstěny z porobetonových tvárnic (obezdívání potrubí) tl. 100-200mm, přibližná výměra</t>
  </si>
  <si>
    <t>Začištění ostění oken, včetně úpravy stávajících parapetů</t>
  </si>
  <si>
    <t>Podlahy - povlaková krytina v učebně, šatně a skladu
Dle specifikace P2 (výměra včetně prořezu 10%)</t>
  </si>
  <si>
    <t>Podlahy - povlaková krytina v učebně, šatně a skladu - soklová lišta
Dle specifikace P2 (výměra včetně prořezu 10%)</t>
  </si>
  <si>
    <t>Odstranění dveří včetně zárubní u otvorů, kde budou nové dveře, případně před zazděním</t>
  </si>
  <si>
    <t>Odstranění obkladů ze stávajících stěn, které se nebourají, včetně palubek), přibližná výměra</t>
  </si>
  <si>
    <t>Odstranění koberců a PVC podlah (na dlažbě)</t>
  </si>
  <si>
    <t>Dozdívky nik odstraněných elektrických rozvaděčů a rušených větracích prostupů cihelnými tvarovkami včetně omítky (jádro, štuk), přibližná výměra</t>
  </si>
  <si>
    <t>Dodávka a montáž revizních dvířek
Dle specifikace D7</t>
  </si>
  <si>
    <t>Otopné těleso ocelové plechové totožné jako stávající (typ 33, výška 500mm, délka 1000mm), bílá barva, včetně termostatické hlavice, potřebných tvarovek a připojovacího a kotvicího materiálu</t>
  </si>
  <si>
    <t>Dozdívka niky plynoměru, snížení nadpraží o cca 335mm cihelnými tvarovkami včetně omítky (jádro, štuk)</t>
  </si>
  <si>
    <t>Dodávka a montáž osvětlení tabule
Dle specifikace V97</t>
  </si>
  <si>
    <t>Dodávka a montáž nástěnných svítidel v sociálním zařízení, délka 1190mm
Dle specifikace V95</t>
  </si>
  <si>
    <t>Dodávka a montáž nástěnných svítidel v sociálním zařízení, délka 590mm
Dle specifikace V95</t>
  </si>
  <si>
    <t>Dodávka a montáž nástěnných svítidel v sociálním zařízení, délka 320mm
Dle specifikace V95</t>
  </si>
  <si>
    <t>Dodávka a montáž stropních svítidel v pomocných prostorách, kruhová
Dle specifikace V96</t>
  </si>
  <si>
    <t>Dodávka a montáž stropních svítidel v pomocných prostorách, lineární
Dle specifikace V96</t>
  </si>
  <si>
    <t>Dodávka a montáž svítidel nouzového osvětlení</t>
  </si>
  <si>
    <t>RU - podružný rozvaděč, bližší specifikace viz část elektro</t>
  </si>
  <si>
    <t>2RH - úprava dozbrojení stávajícího rozvaděče, bližší specifikace viz část elektro</t>
  </si>
  <si>
    <t>Ochranný krk D20 včetně příchytek</t>
  </si>
  <si>
    <t>Ochranný krk D32 včetně příchytek</t>
  </si>
  <si>
    <t>Kabelová lišta plastová 40x40mm</t>
  </si>
  <si>
    <t>Drátěný kabelový žlab š. 200mm, v. 50mm</t>
  </si>
  <si>
    <t>Drobný pomocný a spojovací materiál</t>
  </si>
  <si>
    <t xml:space="preserve">Pospojovací svorka na kovové potrubí </t>
  </si>
  <si>
    <t>Přesun ústředny EPS</t>
  </si>
  <si>
    <t xml:space="preserve">Výchozí revize </t>
  </si>
  <si>
    <t>Vypínač jednopólový 10A/230V IP20 (řazení 1)</t>
  </si>
  <si>
    <t>Vypínač dvoupólový 10A/230V IP20 (řazení 2)</t>
  </si>
  <si>
    <t>Přepínač střídavý 10A/230V IP20 (řazení 6)</t>
  </si>
  <si>
    <t>Přepínač střídavý dvojitý 10A/230V IP20 (řazení 6+6)</t>
  </si>
  <si>
    <t>Zásuvka 16A/230V IP20</t>
  </si>
  <si>
    <t>Zásuvka 16A/230V IP20 s přepěťovou ochranou "D"</t>
  </si>
  <si>
    <t>Zásuvka PC pro 2xRJ45, včetně konektorů CAT6</t>
  </si>
  <si>
    <t>Zásuvka PC HDMI</t>
  </si>
  <si>
    <t>Krabice zápustná přístrojová do zdiva</t>
  </si>
  <si>
    <t>Víko pro krabici zápustnou přístrojovou</t>
  </si>
  <si>
    <t>Elektroinstalace - koncové prvky dle specifikace V91</t>
  </si>
  <si>
    <t>Dodávka a montáž nových revizních dvířek do nástřešní boudičky odvětrání, pozinkovaná ocelová dvířka, zámek na čtyřhran, velikost stejná jako stávající dvířka</t>
  </si>
  <si>
    <t>Kabeláž CYKY 4Jx10</t>
  </si>
  <si>
    <t>Kabeláž CYKY 3Jx2,5</t>
  </si>
  <si>
    <t>Kabeláž CYKY 5Jx1,5</t>
  </si>
  <si>
    <t>Kabeláž CYKY 3Jx1,5</t>
  </si>
  <si>
    <t>Kabeláž CYKY 3Ox1,5</t>
  </si>
  <si>
    <t>Kabelová spojka pro AYKY 4x16</t>
  </si>
  <si>
    <t>Kabeláž CAT6E UTP</t>
  </si>
  <si>
    <t>Kabeláž Transit HDMI 4K</t>
  </si>
  <si>
    <t>CYA 16 zž</t>
  </si>
  <si>
    <t>CY 4 zž</t>
  </si>
  <si>
    <t>07.06.2023</t>
  </si>
  <si>
    <t>Stěny - obklad - úklidová komora
Dle specifikace S4 (výměra včetně prořezu 10%)</t>
  </si>
  <si>
    <t>Výstražné a bezpečnostní tabulky a značky
Dle specifikace V90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</si>
</sst>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\ &quot;Kč&quot;"/>
    <numFmt numFmtId="166" formatCode="#,##0.00\ &quot;Kč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rgb="FF808080"/>
      </bottom>
      <diagonal/>
    </border>
    <border>
      <left/>
      <right/>
      <top style="hair">
        <color rgb="FF808080"/>
      </top>
      <bottom style="hair">
        <color rgb="FF80808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wrapText="1"/>
    </xf>
    <xf numFmtId="164" fontId="5" fillId="0" borderId="0" xfId="0" applyNumberFormat="1" applyFont="1"/>
    <xf numFmtId="0" fontId="5" fillId="0" borderId="0" xfId="0" applyFont="1" applyAlignment="1">
      <alignment horizontal="left"/>
    </xf>
    <xf numFmtId="49" fontId="5" fillId="0" borderId="0" xfId="0" applyNumberFormat="1" applyFont="1"/>
    <xf numFmtId="0" fontId="6" fillId="0" borderId="0" xfId="0" applyFont="1"/>
    <xf numFmtId="0" fontId="6" fillId="0" borderId="1" xfId="0" applyFont="1" applyBorder="1"/>
    <xf numFmtId="16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/>
    <xf numFmtId="0" fontId="6" fillId="0" borderId="2" xfId="0" applyFont="1" applyBorder="1"/>
    <xf numFmtId="164" fontId="6" fillId="0" borderId="2" xfId="0" applyNumberFormat="1" applyFont="1" applyBorder="1"/>
    <xf numFmtId="0" fontId="6" fillId="0" borderId="2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7" fillId="2" borderId="0" xfId="0" applyFont="1" applyFill="1"/>
    <xf numFmtId="0" fontId="7" fillId="2" borderId="0" xfId="0" applyFont="1" applyFill="1" applyAlignment="1">
      <alignment wrapText="1"/>
    </xf>
    <xf numFmtId="164" fontId="7" fillId="2" borderId="0" xfId="0" applyNumberFormat="1" applyFont="1" applyFill="1"/>
    <xf numFmtId="0" fontId="7" fillId="2" borderId="0" xfId="0" applyFont="1" applyFill="1" applyAlignment="1">
      <alignment horizontal="left"/>
    </xf>
    <xf numFmtId="0" fontId="7" fillId="0" borderId="0" xfId="0" applyFont="1"/>
    <xf numFmtId="166" fontId="3" fillId="2" borderId="0" xfId="0" applyNumberFormat="1" applyFont="1" applyFill="1"/>
    <xf numFmtId="166" fontId="4" fillId="0" borderId="0" xfId="0" applyNumberFormat="1" applyFont="1"/>
    <xf numFmtId="166" fontId="5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166" fontId="3" fillId="2" borderId="0" xfId="0" applyNumberFormat="1" applyFont="1" applyFill="1" applyAlignment="1">
      <alignment horizontal="right"/>
    </xf>
    <xf numFmtId="166" fontId="3" fillId="2" borderId="1" xfId="0" applyNumberFormat="1" applyFont="1" applyFill="1" applyBorder="1"/>
    <xf numFmtId="166" fontId="3" fillId="2" borderId="2" xfId="0" applyNumberFormat="1" applyFont="1" applyFill="1" applyBorder="1"/>
    <xf numFmtId="166" fontId="1" fillId="0" borderId="0" xfId="0" applyNumberFormat="1" applyFont="1"/>
    <xf numFmtId="166" fontId="1" fillId="2" borderId="0" xfId="0" applyNumberFormat="1" applyFont="1" applyFill="1"/>
    <xf numFmtId="166" fontId="6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 wrapText="1"/>
    </xf>
    <xf numFmtId="166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65" fontId="7" fillId="2" borderId="0" xfId="0" applyNumberFormat="1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808080"/>
      <color rgb="FFEAEAEA"/>
      <color rgb="FFDDDDDD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6"/>
  <sheetViews>
    <sheetView tabSelected="1" zoomScale="130" zoomScaleNormal="130" workbookViewId="0">
      <selection activeCell="E146" sqref="E146"/>
    </sheetView>
  </sheetViews>
  <sheetFormatPr defaultRowHeight="14.25" outlineLevelRow="1"/>
  <cols>
    <col min="1" max="1" width="4.28515625" style="1" customWidth="1"/>
    <col min="2" max="2" width="57" style="13" customWidth="1"/>
    <col min="3" max="3" width="5.7109375" style="5" customWidth="1"/>
    <col min="4" max="4" width="4.28515625" style="7" customWidth="1"/>
    <col min="5" max="6" width="12" style="52" customWidth="1"/>
    <col min="7" max="16384" width="9.140625" style="1"/>
  </cols>
  <sheetData>
    <row r="1" spans="1:6" s="14" customFormat="1" ht="85.5" customHeight="1">
      <c r="A1" s="56" t="s">
        <v>69</v>
      </c>
      <c r="B1" s="56"/>
      <c r="C1" s="56"/>
      <c r="D1" s="56"/>
      <c r="E1" s="44"/>
      <c r="F1" s="44"/>
    </row>
    <row r="2" spans="1:6" s="18" customFormat="1" ht="15.75">
      <c r="A2" s="18" t="s">
        <v>26</v>
      </c>
      <c r="B2" s="19"/>
      <c r="C2" s="20"/>
      <c r="D2" s="21"/>
      <c r="E2" s="45"/>
      <c r="F2" s="45"/>
    </row>
    <row r="3" spans="1:6" s="14" customFormat="1" ht="27.75">
      <c r="A3" s="14" t="s">
        <v>0</v>
      </c>
      <c r="B3" s="15"/>
      <c r="C3" s="16"/>
      <c r="D3" s="17"/>
      <c r="E3" s="44"/>
      <c r="F3" s="44"/>
    </row>
    <row r="4" spans="1:6" s="18" customFormat="1" ht="15.75">
      <c r="A4" s="22" t="s">
        <v>197</v>
      </c>
      <c r="B4" s="19"/>
      <c r="C4" s="20"/>
      <c r="D4" s="21"/>
      <c r="E4" s="45"/>
      <c r="F4" s="45"/>
    </row>
    <row r="5" spans="1:6" s="2" customFormat="1" ht="12.75">
      <c r="B5" s="11"/>
      <c r="C5" s="4"/>
      <c r="D5" s="6"/>
      <c r="E5" s="46"/>
      <c r="F5" s="46"/>
    </row>
    <row r="6" spans="1:6" s="18" customFormat="1" ht="15.75">
      <c r="A6" s="18" t="s">
        <v>8</v>
      </c>
      <c r="B6" s="19"/>
      <c r="C6" s="20"/>
      <c r="D6" s="21"/>
      <c r="E6" s="45"/>
      <c r="F6" s="45"/>
    </row>
    <row r="7" spans="1:6" s="3" customFormat="1" ht="22.5" customHeight="1">
      <c r="A7" s="54" t="s">
        <v>70</v>
      </c>
      <c r="B7" s="54"/>
      <c r="C7" s="54"/>
      <c r="D7" s="54"/>
      <c r="E7" s="47"/>
      <c r="F7" s="47"/>
    </row>
    <row r="8" spans="1:6" s="3" customFormat="1" ht="6" customHeight="1">
      <c r="C8" s="8"/>
      <c r="D8" s="9"/>
      <c r="E8" s="47"/>
      <c r="F8" s="47"/>
    </row>
    <row r="9" spans="1:6" s="3" customFormat="1" ht="11.25">
      <c r="A9" s="54" t="s">
        <v>23</v>
      </c>
      <c r="B9" s="54"/>
      <c r="C9" s="54"/>
      <c r="D9" s="54"/>
      <c r="E9" s="47"/>
      <c r="F9" s="47"/>
    </row>
    <row r="10" spans="1:6" s="3" customFormat="1" ht="6" customHeight="1">
      <c r="C10" s="8"/>
      <c r="D10" s="9"/>
      <c r="E10" s="47"/>
      <c r="F10" s="47"/>
    </row>
    <row r="11" spans="1:6" s="3" customFormat="1" ht="11.25">
      <c r="A11" s="54" t="s">
        <v>27</v>
      </c>
      <c r="B11" s="54"/>
      <c r="C11" s="54"/>
      <c r="D11" s="54"/>
      <c r="E11" s="47"/>
      <c r="F11" s="47"/>
    </row>
    <row r="12" spans="1:6" s="3" customFormat="1" ht="11.25">
      <c r="A12" s="54"/>
      <c r="B12" s="54"/>
      <c r="C12" s="54"/>
      <c r="D12" s="54"/>
      <c r="E12" s="47"/>
      <c r="F12" s="47"/>
    </row>
    <row r="13" spans="1:6" s="3" customFormat="1" ht="11.25">
      <c r="A13" s="54"/>
      <c r="B13" s="54"/>
      <c r="C13" s="54"/>
      <c r="D13" s="54"/>
      <c r="E13" s="47"/>
      <c r="F13" s="47"/>
    </row>
    <row r="14" spans="1:6" s="3" customFormat="1" ht="11.25">
      <c r="A14" s="54"/>
      <c r="B14" s="54"/>
      <c r="C14" s="54"/>
      <c r="D14" s="54"/>
      <c r="E14" s="47"/>
      <c r="F14" s="47"/>
    </row>
    <row r="15" spans="1:6" s="3" customFormat="1" ht="11.25">
      <c r="A15" s="54"/>
      <c r="B15" s="54"/>
      <c r="C15" s="54"/>
      <c r="D15" s="54"/>
      <c r="E15" s="47"/>
      <c r="F15" s="47"/>
    </row>
    <row r="16" spans="1:6" s="3" customFormat="1" ht="11.25">
      <c r="A16" s="54"/>
      <c r="B16" s="54"/>
      <c r="C16" s="54"/>
      <c r="D16" s="54"/>
      <c r="E16" s="47"/>
      <c r="F16" s="47"/>
    </row>
    <row r="17" spans="1:6" s="3" customFormat="1" ht="11.25">
      <c r="A17" s="54"/>
      <c r="B17" s="54"/>
      <c r="C17" s="54"/>
      <c r="D17" s="54"/>
      <c r="E17" s="47"/>
      <c r="F17" s="47"/>
    </row>
    <row r="18" spans="1:6" s="3" customFormat="1" ht="11.25">
      <c r="A18" s="54"/>
      <c r="B18" s="54"/>
      <c r="C18" s="54"/>
      <c r="D18" s="54"/>
      <c r="E18" s="47"/>
      <c r="F18" s="47"/>
    </row>
    <row r="19" spans="1:6" s="3" customFormat="1" ht="11.25">
      <c r="A19" s="54"/>
      <c r="B19" s="54"/>
      <c r="C19" s="54"/>
      <c r="D19" s="54"/>
      <c r="E19" s="47"/>
      <c r="F19" s="47"/>
    </row>
    <row r="20" spans="1:6" s="3" customFormat="1" ht="6" customHeight="1">
      <c r="C20" s="8"/>
      <c r="D20" s="9"/>
      <c r="E20" s="47"/>
      <c r="F20" s="47"/>
    </row>
    <row r="21" spans="1:6" s="3" customFormat="1" ht="11.25">
      <c r="A21" s="54" t="s">
        <v>24</v>
      </c>
      <c r="B21" s="54"/>
      <c r="C21" s="54"/>
      <c r="D21" s="54"/>
      <c r="E21" s="47"/>
      <c r="F21" s="47"/>
    </row>
    <row r="22" spans="1:6" s="3" customFormat="1" ht="6" customHeight="1">
      <c r="C22" s="8"/>
      <c r="D22" s="9"/>
      <c r="E22" s="47"/>
      <c r="F22" s="47"/>
    </row>
    <row r="23" spans="1:6" s="3" customFormat="1" ht="11.25">
      <c r="A23" s="54" t="s">
        <v>22</v>
      </c>
      <c r="B23" s="54"/>
      <c r="C23" s="54"/>
      <c r="D23" s="54"/>
      <c r="E23" s="47"/>
      <c r="F23" s="47"/>
    </row>
    <row r="24" spans="1:6" s="3" customFormat="1" ht="11.25">
      <c r="A24" s="54"/>
      <c r="B24" s="54"/>
      <c r="C24" s="54"/>
      <c r="D24" s="54"/>
      <c r="E24" s="47"/>
      <c r="F24" s="47"/>
    </row>
    <row r="25" spans="1:6" s="3" customFormat="1" ht="11.25">
      <c r="B25" s="12"/>
      <c r="C25" s="8"/>
      <c r="D25" s="9"/>
      <c r="E25" s="47"/>
      <c r="F25" s="47"/>
    </row>
    <row r="26" spans="1:6" s="3" customFormat="1" ht="11.25">
      <c r="A26" s="3" t="s">
        <v>3</v>
      </c>
      <c r="B26" s="12" t="s">
        <v>4</v>
      </c>
      <c r="C26" s="10" t="s">
        <v>6</v>
      </c>
      <c r="D26" s="9" t="s">
        <v>5</v>
      </c>
      <c r="E26" s="48" t="s">
        <v>145</v>
      </c>
      <c r="F26" s="48" t="s">
        <v>146</v>
      </c>
    </row>
    <row r="27" spans="1:6" s="3" customFormat="1" ht="11.25">
      <c r="B27" s="12"/>
      <c r="C27" s="8"/>
      <c r="D27" s="9"/>
      <c r="E27" s="43"/>
      <c r="F27" s="43"/>
    </row>
    <row r="28" spans="1:6" s="42" customFormat="1" ht="23.25">
      <c r="A28" s="38" t="s">
        <v>144</v>
      </c>
      <c r="B28" s="39"/>
      <c r="C28" s="40"/>
      <c r="D28" s="41"/>
      <c r="E28" s="57">
        <f>SUBTOTAL(9,F29:F210)</f>
        <v>0</v>
      </c>
      <c r="F28" s="57"/>
    </row>
    <row r="29" spans="1:6" s="3" customFormat="1" ht="6" customHeight="1">
      <c r="B29" s="12"/>
      <c r="C29" s="8"/>
      <c r="D29" s="9"/>
      <c r="E29" s="43"/>
      <c r="F29" s="43"/>
    </row>
    <row r="30" spans="1:6" s="23" customFormat="1" ht="18">
      <c r="A30" s="24" t="s">
        <v>10</v>
      </c>
      <c r="B30" s="24" t="s">
        <v>52</v>
      </c>
      <c r="C30" s="25"/>
      <c r="D30" s="26"/>
      <c r="E30" s="53">
        <f>SUBTOTAL(9,F32:F57)</f>
        <v>0</v>
      </c>
      <c r="F30" s="53"/>
    </row>
    <row r="31" spans="1:6" s="3" customFormat="1" ht="11.25" outlineLevel="1">
      <c r="A31" s="34" t="s">
        <v>49</v>
      </c>
      <c r="B31" s="35"/>
      <c r="C31" s="37"/>
      <c r="D31" s="36"/>
      <c r="E31" s="49"/>
      <c r="F31" s="49"/>
    </row>
    <row r="32" spans="1:6" s="3" customFormat="1" ht="22.5" outlineLevel="1">
      <c r="A32" s="27">
        <f>ROW(A32)-ROW(A$31)</f>
        <v>1</v>
      </c>
      <c r="B32" s="28" t="s">
        <v>28</v>
      </c>
      <c r="C32" s="30">
        <v>19.7</v>
      </c>
      <c r="D32" s="29" t="s">
        <v>7</v>
      </c>
      <c r="E32" s="50"/>
      <c r="F32" s="50">
        <f>C32*E32</f>
        <v>0</v>
      </c>
    </row>
    <row r="33" spans="1:6" s="3" customFormat="1" ht="11.25" outlineLevel="1">
      <c r="A33" s="27">
        <f t="shared" ref="A33:A49" si="0">ROW(A33)-ROW(A$31)</f>
        <v>2</v>
      </c>
      <c r="B33" s="28" t="s">
        <v>29</v>
      </c>
      <c r="C33" s="30">
        <v>1</v>
      </c>
      <c r="D33" s="29" t="s">
        <v>9</v>
      </c>
      <c r="E33" s="50"/>
      <c r="F33" s="50">
        <f t="shared" ref="F33:F57" si="1">C33*E33</f>
        <v>0</v>
      </c>
    </row>
    <row r="34" spans="1:6" s="3" customFormat="1" ht="22.5" outlineLevel="1">
      <c r="A34" s="27">
        <f t="shared" si="0"/>
        <v>3</v>
      </c>
      <c r="B34" s="28" t="s">
        <v>152</v>
      </c>
      <c r="C34" s="30">
        <f>14.1+9+8.55</f>
        <v>31.650000000000002</v>
      </c>
      <c r="D34" s="29" t="s">
        <v>7</v>
      </c>
      <c r="E34" s="50"/>
      <c r="F34" s="50">
        <f t="shared" si="1"/>
        <v>0</v>
      </c>
    </row>
    <row r="35" spans="1:6" s="3" customFormat="1" ht="11.25" outlineLevel="1">
      <c r="A35" s="27">
        <f t="shared" si="0"/>
        <v>4</v>
      </c>
      <c r="B35" s="28" t="s">
        <v>63</v>
      </c>
      <c r="C35" s="30">
        <v>79.400000000000006</v>
      </c>
      <c r="D35" s="29" t="s">
        <v>7</v>
      </c>
      <c r="E35" s="50"/>
      <c r="F35" s="50">
        <f t="shared" si="1"/>
        <v>0</v>
      </c>
    </row>
    <row r="36" spans="1:6" s="3" customFormat="1" ht="11.25" outlineLevel="1">
      <c r="A36" s="27">
        <f t="shared" si="0"/>
        <v>5</v>
      </c>
      <c r="B36" s="28" t="s">
        <v>153</v>
      </c>
      <c r="C36" s="30">
        <v>52.5</v>
      </c>
      <c r="D36" s="29" t="s">
        <v>7</v>
      </c>
      <c r="E36" s="50"/>
      <c r="F36" s="50">
        <f t="shared" si="1"/>
        <v>0</v>
      </c>
    </row>
    <row r="37" spans="1:6" s="3" customFormat="1" ht="22.5" outlineLevel="1">
      <c r="A37" s="27">
        <f t="shared" si="0"/>
        <v>6</v>
      </c>
      <c r="B37" s="28" t="s">
        <v>71</v>
      </c>
      <c r="C37" s="30">
        <v>2</v>
      </c>
      <c r="D37" s="29" t="s">
        <v>9</v>
      </c>
      <c r="E37" s="50"/>
      <c r="F37" s="50">
        <f t="shared" si="1"/>
        <v>0</v>
      </c>
    </row>
    <row r="38" spans="1:6" s="3" customFormat="1" ht="11.25" outlineLevel="1">
      <c r="A38" s="27">
        <f t="shared" si="0"/>
        <v>7</v>
      </c>
      <c r="B38" s="28" t="s">
        <v>72</v>
      </c>
      <c r="C38" s="30">
        <v>2</v>
      </c>
      <c r="D38" s="29" t="s">
        <v>9</v>
      </c>
      <c r="E38" s="50"/>
      <c r="F38" s="50">
        <f t="shared" si="1"/>
        <v>0</v>
      </c>
    </row>
    <row r="39" spans="1:6" s="3" customFormat="1" ht="11.25" outlineLevel="1">
      <c r="A39" s="27">
        <f t="shared" si="0"/>
        <v>8</v>
      </c>
      <c r="B39" s="3" t="s">
        <v>73</v>
      </c>
      <c r="C39" s="30">
        <v>1</v>
      </c>
      <c r="D39" s="29" t="s">
        <v>9</v>
      </c>
      <c r="E39" s="50"/>
      <c r="F39" s="50">
        <f t="shared" si="1"/>
        <v>0</v>
      </c>
    </row>
    <row r="40" spans="1:6" s="3" customFormat="1" ht="22.5" outlineLevel="1">
      <c r="A40" s="27">
        <f t="shared" si="0"/>
        <v>9</v>
      </c>
      <c r="B40" s="28" t="s">
        <v>31</v>
      </c>
      <c r="C40" s="30">
        <v>1.5</v>
      </c>
      <c r="D40" s="29" t="s">
        <v>7</v>
      </c>
      <c r="E40" s="50"/>
      <c r="F40" s="50">
        <f t="shared" si="1"/>
        <v>0</v>
      </c>
    </row>
    <row r="41" spans="1:6" s="3" customFormat="1" ht="11.25" outlineLevel="1">
      <c r="A41" s="27">
        <f t="shared" si="0"/>
        <v>10</v>
      </c>
      <c r="B41" s="28" t="s">
        <v>30</v>
      </c>
      <c r="C41" s="30">
        <v>0.8</v>
      </c>
      <c r="D41" s="29" t="s">
        <v>48</v>
      </c>
      <c r="E41" s="50"/>
      <c r="F41" s="50">
        <f t="shared" si="1"/>
        <v>0</v>
      </c>
    </row>
    <row r="42" spans="1:6" s="3" customFormat="1" ht="11.25" outlineLevel="1">
      <c r="A42" s="27">
        <f t="shared" si="0"/>
        <v>11</v>
      </c>
      <c r="B42" s="28" t="s">
        <v>32</v>
      </c>
      <c r="C42" s="30">
        <v>2</v>
      </c>
      <c r="D42" s="29" t="s">
        <v>9</v>
      </c>
      <c r="E42" s="50"/>
      <c r="F42" s="50">
        <f t="shared" si="1"/>
        <v>0</v>
      </c>
    </row>
    <row r="43" spans="1:6" s="3" customFormat="1" ht="22.5" outlineLevel="1">
      <c r="A43" s="27">
        <f t="shared" si="0"/>
        <v>12</v>
      </c>
      <c r="B43" s="28" t="s">
        <v>151</v>
      </c>
      <c r="C43" s="30">
        <v>4</v>
      </c>
      <c r="D43" s="29" t="s">
        <v>9</v>
      </c>
      <c r="E43" s="50"/>
      <c r="F43" s="50">
        <f t="shared" si="1"/>
        <v>0</v>
      </c>
    </row>
    <row r="44" spans="1:6" s="3" customFormat="1" ht="11.25" outlineLevel="1">
      <c r="A44" s="27">
        <f t="shared" si="0"/>
        <v>13</v>
      </c>
      <c r="B44" s="28" t="s">
        <v>74</v>
      </c>
      <c r="C44" s="30">
        <v>1</v>
      </c>
      <c r="D44" s="29" t="s">
        <v>9</v>
      </c>
      <c r="E44" s="50"/>
      <c r="F44" s="50">
        <f t="shared" si="1"/>
        <v>0</v>
      </c>
    </row>
    <row r="45" spans="1:6" s="3" customFormat="1" ht="22.5" outlineLevel="1">
      <c r="A45" s="27">
        <f t="shared" si="0"/>
        <v>14</v>
      </c>
      <c r="B45" s="28" t="s">
        <v>82</v>
      </c>
      <c r="C45" s="30">
        <v>1</v>
      </c>
      <c r="D45" s="29" t="s">
        <v>9</v>
      </c>
      <c r="E45" s="50"/>
      <c r="F45" s="50">
        <f t="shared" si="1"/>
        <v>0</v>
      </c>
    </row>
    <row r="46" spans="1:6" s="3" customFormat="1" ht="11.25" outlineLevel="1">
      <c r="A46" s="27">
        <f t="shared" si="0"/>
        <v>15</v>
      </c>
      <c r="B46" s="28" t="s">
        <v>75</v>
      </c>
      <c r="C46" s="30">
        <v>1</v>
      </c>
      <c r="D46" s="29" t="s">
        <v>9</v>
      </c>
      <c r="E46" s="50"/>
      <c r="F46" s="50">
        <f t="shared" si="1"/>
        <v>0</v>
      </c>
    </row>
    <row r="47" spans="1:6" s="3" customFormat="1" ht="22.5" outlineLevel="1">
      <c r="A47" s="27">
        <f t="shared" si="0"/>
        <v>16</v>
      </c>
      <c r="B47" s="28" t="s">
        <v>76</v>
      </c>
      <c r="C47" s="30">
        <v>3</v>
      </c>
      <c r="D47" s="29" t="s">
        <v>9</v>
      </c>
      <c r="E47" s="50"/>
      <c r="F47" s="50">
        <f t="shared" si="1"/>
        <v>0</v>
      </c>
    </row>
    <row r="48" spans="1:6" s="3" customFormat="1" ht="22.5" outlineLevel="1">
      <c r="A48" s="27">
        <f t="shared" si="0"/>
        <v>17</v>
      </c>
      <c r="B48" s="28" t="s">
        <v>64</v>
      </c>
      <c r="C48" s="30">
        <v>0.3</v>
      </c>
      <c r="D48" s="29" t="s">
        <v>48</v>
      </c>
      <c r="E48" s="50"/>
      <c r="F48" s="50">
        <f t="shared" si="1"/>
        <v>0</v>
      </c>
    </row>
    <row r="49" spans="1:6" s="3" customFormat="1" ht="22.5" outlineLevel="1">
      <c r="A49" s="27">
        <f t="shared" si="0"/>
        <v>18</v>
      </c>
      <c r="B49" s="28" t="s">
        <v>65</v>
      </c>
      <c r="C49" s="30">
        <v>0.5</v>
      </c>
      <c r="D49" s="29" t="s">
        <v>48</v>
      </c>
      <c r="E49" s="50"/>
      <c r="F49" s="50">
        <f t="shared" si="1"/>
        <v>0</v>
      </c>
    </row>
    <row r="50" spans="1:6" s="3" customFormat="1" ht="11.25" outlineLevel="1">
      <c r="A50" s="27" t="s">
        <v>2</v>
      </c>
      <c r="B50" s="28"/>
      <c r="C50" s="30"/>
      <c r="D50" s="29"/>
      <c r="E50" s="50"/>
      <c r="F50" s="50"/>
    </row>
    <row r="51" spans="1:6" s="3" customFormat="1" ht="11.25" outlineLevel="1">
      <c r="A51" s="27">
        <f>ROW(A51)-ROW(A$32)</f>
        <v>19</v>
      </c>
      <c r="B51" s="28" t="s">
        <v>77</v>
      </c>
      <c r="C51" s="30">
        <v>1</v>
      </c>
      <c r="D51" s="29" t="s">
        <v>9</v>
      </c>
      <c r="E51" s="50"/>
      <c r="F51" s="50">
        <f t="shared" si="1"/>
        <v>0</v>
      </c>
    </row>
    <row r="52" spans="1:6" s="3" customFormat="1" ht="22.5" outlineLevel="1">
      <c r="A52" s="27">
        <f t="shared" ref="A52:A55" si="2">ROW(A52)-ROW(A$32)</f>
        <v>20</v>
      </c>
      <c r="B52" s="28" t="s">
        <v>78</v>
      </c>
      <c r="C52" s="30">
        <v>1</v>
      </c>
      <c r="D52" s="29" t="s">
        <v>9</v>
      </c>
      <c r="E52" s="50"/>
      <c r="F52" s="50">
        <f t="shared" si="1"/>
        <v>0</v>
      </c>
    </row>
    <row r="53" spans="1:6" s="3" customFormat="1" ht="11.25" outlineLevel="1">
      <c r="A53" s="27">
        <f t="shared" si="2"/>
        <v>21</v>
      </c>
      <c r="B53" s="28" t="s">
        <v>79</v>
      </c>
      <c r="C53" s="30">
        <v>1</v>
      </c>
      <c r="D53" s="29" t="s">
        <v>9</v>
      </c>
      <c r="E53" s="50"/>
      <c r="F53" s="50">
        <f t="shared" si="1"/>
        <v>0</v>
      </c>
    </row>
    <row r="54" spans="1:6" s="3" customFormat="1" ht="22.5" outlineLevel="1">
      <c r="A54" s="27">
        <f t="shared" si="2"/>
        <v>22</v>
      </c>
      <c r="B54" s="28" t="s">
        <v>80</v>
      </c>
      <c r="C54" s="30">
        <v>1</v>
      </c>
      <c r="D54" s="29" t="s">
        <v>9</v>
      </c>
      <c r="E54" s="50"/>
      <c r="F54" s="50">
        <f t="shared" si="1"/>
        <v>0</v>
      </c>
    </row>
    <row r="55" spans="1:6" s="3" customFormat="1" ht="11.25" outlineLevel="1">
      <c r="A55" s="27">
        <f t="shared" si="2"/>
        <v>23</v>
      </c>
      <c r="B55" s="28" t="s">
        <v>81</v>
      </c>
      <c r="C55" s="30">
        <v>1</v>
      </c>
      <c r="D55" s="29" t="s">
        <v>9</v>
      </c>
      <c r="E55" s="50"/>
      <c r="F55" s="50">
        <f t="shared" si="1"/>
        <v>0</v>
      </c>
    </row>
    <row r="56" spans="1:6" s="3" customFormat="1" ht="11.25" outlineLevel="1">
      <c r="A56" s="27">
        <f>ROW(A56)-ROW(A$32)</f>
        <v>24</v>
      </c>
      <c r="B56" s="28" t="s">
        <v>50</v>
      </c>
      <c r="C56" s="30">
        <v>1</v>
      </c>
      <c r="D56" s="29" t="s">
        <v>9</v>
      </c>
      <c r="E56" s="50"/>
      <c r="F56" s="50">
        <f t="shared" si="1"/>
        <v>0</v>
      </c>
    </row>
    <row r="57" spans="1:6" s="3" customFormat="1" ht="11.25" outlineLevel="1">
      <c r="A57" s="27">
        <f>ROW(A57)-ROW(A$32)</f>
        <v>25</v>
      </c>
      <c r="B57" s="28" t="s">
        <v>51</v>
      </c>
      <c r="C57" s="30">
        <v>1</v>
      </c>
      <c r="D57" s="29" t="s">
        <v>9</v>
      </c>
      <c r="E57" s="50"/>
      <c r="F57" s="50">
        <f t="shared" si="1"/>
        <v>0</v>
      </c>
    </row>
    <row r="58" spans="1:6" s="3" customFormat="1" ht="6" customHeight="1" outlineLevel="1">
      <c r="A58" s="27"/>
      <c r="B58" s="28"/>
      <c r="C58" s="30"/>
      <c r="D58" s="29"/>
      <c r="E58" s="50"/>
      <c r="F58" s="50"/>
    </row>
    <row r="59" spans="1:6" s="23" customFormat="1" ht="18">
      <c r="A59" s="31" t="s">
        <v>11</v>
      </c>
      <c r="B59" s="31" t="s">
        <v>34</v>
      </c>
      <c r="C59" s="32"/>
      <c r="D59" s="33"/>
      <c r="E59" s="53">
        <f>SUBTOTAL(9,F60:F65)</f>
        <v>0</v>
      </c>
      <c r="F59" s="53"/>
    </row>
    <row r="60" spans="1:6" s="3" customFormat="1" ht="22.5" outlineLevel="1">
      <c r="A60" s="27">
        <f t="shared" ref="A60:A65" si="3">ROW(A60)-ROW(A$59)</f>
        <v>1</v>
      </c>
      <c r="B60" s="28" t="s">
        <v>33</v>
      </c>
      <c r="C60" s="30">
        <v>10.9</v>
      </c>
      <c r="D60" s="29" t="s">
        <v>7</v>
      </c>
      <c r="E60" s="50"/>
      <c r="F60" s="50">
        <f>C60*E60</f>
        <v>0</v>
      </c>
    </row>
    <row r="61" spans="1:6" s="3" customFormat="1" ht="22.5" outlineLevel="1">
      <c r="A61" s="27">
        <f t="shared" si="3"/>
        <v>2</v>
      </c>
      <c r="B61" s="28" t="s">
        <v>154</v>
      </c>
      <c r="C61" s="30">
        <v>2</v>
      </c>
      <c r="D61" s="29" t="s">
        <v>7</v>
      </c>
      <c r="E61" s="50"/>
      <c r="F61" s="50">
        <f t="shared" ref="F61:F65" si="4">C61*E61</f>
        <v>0</v>
      </c>
    </row>
    <row r="62" spans="1:6" s="3" customFormat="1" ht="22.5" outlineLevel="1">
      <c r="A62" s="27">
        <f t="shared" si="3"/>
        <v>3</v>
      </c>
      <c r="B62" s="28" t="s">
        <v>157</v>
      </c>
      <c r="C62" s="30">
        <v>1</v>
      </c>
      <c r="D62" s="29" t="s">
        <v>9</v>
      </c>
      <c r="E62" s="50"/>
      <c r="F62" s="50">
        <f t="shared" ref="F62" si="5">C62*E62</f>
        <v>0</v>
      </c>
    </row>
    <row r="63" spans="1:6" s="3" customFormat="1" ht="22.5" outlineLevel="1">
      <c r="A63" s="27">
        <f t="shared" si="3"/>
        <v>4</v>
      </c>
      <c r="B63" s="28" t="s">
        <v>147</v>
      </c>
      <c r="C63" s="30">
        <v>19.7</v>
      </c>
      <c r="D63" s="29" t="s">
        <v>7</v>
      </c>
      <c r="E63" s="50"/>
      <c r="F63" s="50">
        <f t="shared" si="4"/>
        <v>0</v>
      </c>
    </row>
    <row r="64" spans="1:6" s="3" customFormat="1" ht="22.5" outlineLevel="1">
      <c r="A64" s="27">
        <f t="shared" si="3"/>
        <v>5</v>
      </c>
      <c r="B64" s="28" t="s">
        <v>46</v>
      </c>
      <c r="C64" s="30">
        <v>1</v>
      </c>
      <c r="D64" s="29" t="s">
        <v>9</v>
      </c>
      <c r="E64" s="50"/>
      <c r="F64" s="50">
        <f t="shared" si="4"/>
        <v>0</v>
      </c>
    </row>
    <row r="65" spans="1:6" s="3" customFormat="1" ht="11.25" outlineLevel="1">
      <c r="A65" s="27">
        <f t="shared" si="3"/>
        <v>6</v>
      </c>
      <c r="B65" s="28" t="s">
        <v>148</v>
      </c>
      <c r="C65" s="30">
        <v>5</v>
      </c>
      <c r="D65" s="29" t="s">
        <v>9</v>
      </c>
      <c r="E65" s="50"/>
      <c r="F65" s="50">
        <f t="shared" si="4"/>
        <v>0</v>
      </c>
    </row>
    <row r="66" spans="1:6" s="3" customFormat="1" ht="6" customHeight="1" outlineLevel="1">
      <c r="A66" s="27"/>
      <c r="B66" s="28"/>
      <c r="C66" s="30"/>
      <c r="D66" s="29"/>
      <c r="E66" s="50"/>
      <c r="F66" s="50"/>
    </row>
    <row r="67" spans="1:6" s="23" customFormat="1" ht="18">
      <c r="A67" s="31" t="s">
        <v>12</v>
      </c>
      <c r="B67" s="31" t="s">
        <v>35</v>
      </c>
      <c r="C67" s="32"/>
      <c r="D67" s="33"/>
      <c r="E67" s="53">
        <f>SUBTOTAL(9,F68:F71)</f>
        <v>0</v>
      </c>
      <c r="F67" s="53"/>
    </row>
    <row r="68" spans="1:6" s="3" customFormat="1" ht="33.75" outlineLevel="1">
      <c r="A68" s="27">
        <f>ROW(A68)-ROW(A$67)</f>
        <v>1</v>
      </c>
      <c r="B68" s="28" t="s">
        <v>61</v>
      </c>
      <c r="C68" s="30">
        <v>2</v>
      </c>
      <c r="D68" s="29" t="s">
        <v>7</v>
      </c>
      <c r="E68" s="50"/>
      <c r="F68" s="50">
        <f>C68*E68</f>
        <v>0</v>
      </c>
    </row>
    <row r="69" spans="1:6" s="3" customFormat="1" ht="33.75" outlineLevel="1">
      <c r="A69" s="27">
        <f t="shared" ref="A69:A71" si="6">ROW(A69)-ROW(A$67)</f>
        <v>2</v>
      </c>
      <c r="B69" s="28" t="s">
        <v>66</v>
      </c>
      <c r="C69" s="30">
        <v>2</v>
      </c>
      <c r="D69" s="29" t="s">
        <v>7</v>
      </c>
      <c r="E69" s="50"/>
      <c r="F69" s="50">
        <f t="shared" ref="F69:F71" si="7">C69*E69</f>
        <v>0</v>
      </c>
    </row>
    <row r="70" spans="1:6" s="3" customFormat="1" ht="33.75" outlineLevel="1">
      <c r="A70" s="27">
        <f t="shared" si="6"/>
        <v>3</v>
      </c>
      <c r="B70" s="28" t="s">
        <v>60</v>
      </c>
      <c r="C70" s="30">
        <v>2</v>
      </c>
      <c r="D70" s="29" t="s">
        <v>7</v>
      </c>
      <c r="E70" s="50"/>
      <c r="F70" s="50">
        <f t="shared" si="7"/>
        <v>0</v>
      </c>
    </row>
    <row r="71" spans="1:6" s="3" customFormat="1" ht="22.5" outlineLevel="1">
      <c r="A71" s="27">
        <f t="shared" si="6"/>
        <v>4</v>
      </c>
      <c r="B71" s="28" t="s">
        <v>47</v>
      </c>
      <c r="C71" s="30">
        <v>1</v>
      </c>
      <c r="D71" s="29" t="s">
        <v>9</v>
      </c>
      <c r="E71" s="50"/>
      <c r="F71" s="50">
        <f t="shared" si="7"/>
        <v>0</v>
      </c>
    </row>
    <row r="72" spans="1:6" s="3" customFormat="1" ht="6" customHeight="1" outlineLevel="1">
      <c r="A72" s="27"/>
      <c r="B72" s="28"/>
      <c r="C72" s="30"/>
      <c r="D72" s="29"/>
      <c r="E72" s="50"/>
      <c r="F72" s="50"/>
    </row>
    <row r="73" spans="1:6" s="23" customFormat="1" ht="18">
      <c r="A73" s="31" t="s">
        <v>13</v>
      </c>
      <c r="B73" s="31" t="s">
        <v>36</v>
      </c>
      <c r="C73" s="32"/>
      <c r="D73" s="33"/>
      <c r="E73" s="53">
        <f>SUBTOTAL(9,F74:F96)</f>
        <v>0</v>
      </c>
      <c r="F73" s="53"/>
    </row>
    <row r="74" spans="1:6" s="3" customFormat="1" ht="22.5" outlineLevel="1">
      <c r="A74" s="27">
        <f>ROW(A74)-ROW(A$73)</f>
        <v>1</v>
      </c>
      <c r="B74" s="28" t="s">
        <v>37</v>
      </c>
      <c r="C74" s="30">
        <v>25.3</v>
      </c>
      <c r="D74" s="29" t="s">
        <v>7</v>
      </c>
      <c r="E74" s="50"/>
      <c r="F74" s="50">
        <f t="shared" ref="F74:F81" si="8">C74*E74</f>
        <v>0</v>
      </c>
    </row>
    <row r="75" spans="1:6" s="3" customFormat="1" ht="22.5" outlineLevel="1">
      <c r="A75" s="27">
        <f>ROW(A75)-ROW(A$73)</f>
        <v>2</v>
      </c>
      <c r="B75" s="28" t="s">
        <v>83</v>
      </c>
      <c r="C75" s="30">
        <v>9.1999999999999993</v>
      </c>
      <c r="D75" s="29" t="s">
        <v>7</v>
      </c>
      <c r="E75" s="50"/>
      <c r="F75" s="50">
        <f t="shared" si="8"/>
        <v>0</v>
      </c>
    </row>
    <row r="76" spans="1:6" s="3" customFormat="1" ht="22.5" outlineLevel="1">
      <c r="A76" s="27">
        <f>ROW(A76)-ROW(A$73)</f>
        <v>3</v>
      </c>
      <c r="B76" s="28" t="s">
        <v>43</v>
      </c>
      <c r="C76" s="30">
        <v>20</v>
      </c>
      <c r="D76" s="29" t="s">
        <v>20</v>
      </c>
      <c r="E76" s="50"/>
      <c r="F76" s="50">
        <f t="shared" si="8"/>
        <v>0</v>
      </c>
    </row>
    <row r="77" spans="1:6" s="3" customFormat="1" ht="22.5" outlineLevel="1">
      <c r="A77" s="27">
        <f>ROW(A77)-ROW(A$73)</f>
        <v>4</v>
      </c>
      <c r="B77" s="28" t="s">
        <v>84</v>
      </c>
      <c r="C77" s="30">
        <v>9.3000000000000007</v>
      </c>
      <c r="D77" s="29" t="s">
        <v>7</v>
      </c>
      <c r="E77" s="50"/>
      <c r="F77" s="50">
        <f t="shared" si="8"/>
        <v>0</v>
      </c>
    </row>
    <row r="78" spans="1:6" s="3" customFormat="1" ht="22.5" outlineLevel="1">
      <c r="A78" s="27">
        <f>ROW(A78)-ROW(A$73)</f>
        <v>5</v>
      </c>
      <c r="B78" s="28" t="s">
        <v>85</v>
      </c>
      <c r="C78" s="30">
        <v>2.27</v>
      </c>
      <c r="D78" s="29" t="s">
        <v>7</v>
      </c>
      <c r="E78" s="50"/>
      <c r="F78" s="50">
        <f t="shared" si="8"/>
        <v>0</v>
      </c>
    </row>
    <row r="79" spans="1:6" s="3" customFormat="1" ht="22.5" outlineLevel="1">
      <c r="A79" s="27">
        <f t="shared" ref="A79:A87" si="9">ROW(A79)-ROW(A$73)</f>
        <v>6</v>
      </c>
      <c r="B79" s="28" t="s">
        <v>44</v>
      </c>
      <c r="C79" s="30">
        <v>6.16</v>
      </c>
      <c r="D79" s="29" t="s">
        <v>20</v>
      </c>
      <c r="E79" s="50"/>
      <c r="F79" s="50">
        <f t="shared" si="8"/>
        <v>0</v>
      </c>
    </row>
    <row r="80" spans="1:6" s="3" customFormat="1" ht="22.5" outlineLevel="1">
      <c r="A80" s="27">
        <f t="shared" si="9"/>
        <v>7</v>
      </c>
      <c r="B80" s="28" t="s">
        <v>86</v>
      </c>
      <c r="C80" s="30">
        <v>3.5</v>
      </c>
      <c r="D80" s="29" t="s">
        <v>7</v>
      </c>
      <c r="E80" s="50"/>
      <c r="F80" s="50">
        <f t="shared" si="8"/>
        <v>0</v>
      </c>
    </row>
    <row r="81" spans="1:6" s="3" customFormat="1" ht="22.5" outlineLevel="1">
      <c r="A81" s="27">
        <f>ROW(A81)-ROW(A$73)</f>
        <v>8</v>
      </c>
      <c r="B81" s="28" t="s">
        <v>45</v>
      </c>
      <c r="C81" s="30">
        <v>3.96</v>
      </c>
      <c r="D81" s="29" t="s">
        <v>20</v>
      </c>
      <c r="E81" s="50"/>
      <c r="F81" s="50">
        <f t="shared" si="8"/>
        <v>0</v>
      </c>
    </row>
    <row r="82" spans="1:6" s="3" customFormat="1" ht="22.5" outlineLevel="1">
      <c r="A82" s="27">
        <f t="shared" si="9"/>
        <v>9</v>
      </c>
      <c r="B82" s="28" t="s">
        <v>198</v>
      </c>
      <c r="C82" s="30">
        <v>13.64</v>
      </c>
      <c r="D82" s="29" t="s">
        <v>7</v>
      </c>
      <c r="E82" s="50"/>
      <c r="F82" s="50">
        <f>C82*E82</f>
        <v>0</v>
      </c>
    </row>
    <row r="83" spans="1:6" s="3" customFormat="1" ht="22.5" outlineLevel="1">
      <c r="A83" s="27">
        <f>ROW(A83)-ROW(A$73)</f>
        <v>10</v>
      </c>
      <c r="B83" s="28" t="s">
        <v>87</v>
      </c>
      <c r="C83" s="30">
        <v>10.3</v>
      </c>
      <c r="D83" s="29" t="s">
        <v>20</v>
      </c>
      <c r="E83" s="50"/>
      <c r="F83" s="50">
        <f t="shared" ref="F83:F96" si="10">C83*E83</f>
        <v>0</v>
      </c>
    </row>
    <row r="84" spans="1:6" s="3" customFormat="1" ht="22.5" outlineLevel="1">
      <c r="A84" s="27">
        <f t="shared" si="9"/>
        <v>11</v>
      </c>
      <c r="B84" s="28" t="s">
        <v>88</v>
      </c>
      <c r="C84" s="30">
        <f>8.136+8.046+5.742+11.102+5.9+23.55+40+60.77</f>
        <v>163.24600000000001</v>
      </c>
      <c r="D84" s="29" t="s">
        <v>7</v>
      </c>
      <c r="E84" s="50"/>
      <c r="F84" s="50">
        <f t="shared" si="10"/>
        <v>0</v>
      </c>
    </row>
    <row r="85" spans="1:6" s="3" customFormat="1" ht="22.5" outlineLevel="1">
      <c r="A85" s="27">
        <f t="shared" si="9"/>
        <v>12</v>
      </c>
      <c r="B85" s="28" t="s">
        <v>89</v>
      </c>
      <c r="C85" s="30">
        <v>14.4</v>
      </c>
      <c r="D85" s="29" t="s">
        <v>7</v>
      </c>
      <c r="E85" s="50"/>
      <c r="F85" s="50">
        <f t="shared" si="10"/>
        <v>0</v>
      </c>
    </row>
    <row r="86" spans="1:6" s="3" customFormat="1" ht="22.5" outlineLevel="1">
      <c r="A86" s="27">
        <f t="shared" si="9"/>
        <v>13</v>
      </c>
      <c r="B86" s="28" t="s">
        <v>90</v>
      </c>
      <c r="C86" s="30">
        <v>12.7</v>
      </c>
      <c r="D86" s="29" t="s">
        <v>7</v>
      </c>
      <c r="E86" s="50"/>
      <c r="F86" s="50">
        <f t="shared" si="10"/>
        <v>0</v>
      </c>
    </row>
    <row r="87" spans="1:6" s="3" customFormat="1" ht="22.5" outlineLevel="1">
      <c r="A87" s="27">
        <f t="shared" si="9"/>
        <v>14</v>
      </c>
      <c r="B87" s="28" t="s">
        <v>39</v>
      </c>
      <c r="C87" s="30">
        <v>24.8</v>
      </c>
      <c r="D87" s="29" t="s">
        <v>7</v>
      </c>
      <c r="E87" s="50"/>
      <c r="F87" s="50">
        <f t="shared" si="10"/>
        <v>0</v>
      </c>
    </row>
    <row r="88" spans="1:6" s="3" customFormat="1" ht="22.5" outlineLevel="1">
      <c r="A88" s="27">
        <f>ROW(A88)-ROW(A$73)</f>
        <v>15</v>
      </c>
      <c r="B88" s="28" t="s">
        <v>91</v>
      </c>
      <c r="C88" s="30">
        <v>27.3</v>
      </c>
      <c r="D88" s="29" t="s">
        <v>7</v>
      </c>
      <c r="E88" s="50"/>
      <c r="F88" s="50">
        <f t="shared" si="10"/>
        <v>0</v>
      </c>
    </row>
    <row r="89" spans="1:6" s="3" customFormat="1" ht="22.5" outlineLevel="1">
      <c r="A89" s="27">
        <f t="shared" ref="A89:A96" si="11">ROW(A89)-ROW(A$73)</f>
        <v>16</v>
      </c>
      <c r="B89" s="28" t="s">
        <v>92</v>
      </c>
      <c r="C89" s="30">
        <v>10.8</v>
      </c>
      <c r="D89" s="29" t="s">
        <v>20</v>
      </c>
      <c r="E89" s="50"/>
      <c r="F89" s="50">
        <f t="shared" si="10"/>
        <v>0</v>
      </c>
    </row>
    <row r="90" spans="1:6" s="3" customFormat="1" ht="22.5" outlineLevel="1">
      <c r="A90" s="27">
        <f t="shared" si="11"/>
        <v>17</v>
      </c>
      <c r="B90" s="28" t="s">
        <v>93</v>
      </c>
      <c r="C90" s="30">
        <v>10.8</v>
      </c>
      <c r="D90" s="29" t="s">
        <v>20</v>
      </c>
      <c r="E90" s="50"/>
      <c r="F90" s="50">
        <f t="shared" si="10"/>
        <v>0</v>
      </c>
    </row>
    <row r="91" spans="1:6" s="3" customFormat="1" ht="22.5" outlineLevel="1">
      <c r="A91" s="27">
        <f t="shared" si="11"/>
        <v>18</v>
      </c>
      <c r="B91" s="28" t="s">
        <v>40</v>
      </c>
      <c r="C91" s="30">
        <v>54.8</v>
      </c>
      <c r="D91" s="29" t="s">
        <v>7</v>
      </c>
      <c r="E91" s="50"/>
      <c r="F91" s="50">
        <f t="shared" si="10"/>
        <v>0</v>
      </c>
    </row>
    <row r="92" spans="1:6" s="3" customFormat="1" ht="22.5" outlineLevel="1">
      <c r="A92" s="27">
        <f t="shared" si="11"/>
        <v>19</v>
      </c>
      <c r="B92" s="28" t="s">
        <v>149</v>
      </c>
      <c r="C92" s="30">
        <v>60.3</v>
      </c>
      <c r="D92" s="29" t="s">
        <v>7</v>
      </c>
      <c r="E92" s="50"/>
      <c r="F92" s="50">
        <f t="shared" si="10"/>
        <v>0</v>
      </c>
    </row>
    <row r="93" spans="1:6" s="3" customFormat="1" ht="22.5" outlineLevel="1">
      <c r="A93" s="27">
        <f t="shared" si="11"/>
        <v>20</v>
      </c>
      <c r="B93" s="28" t="s">
        <v>150</v>
      </c>
      <c r="C93" s="30">
        <v>45.9</v>
      </c>
      <c r="D93" s="29" t="s">
        <v>20</v>
      </c>
      <c r="E93" s="50"/>
      <c r="F93" s="50">
        <f t="shared" si="10"/>
        <v>0</v>
      </c>
    </row>
    <row r="94" spans="1:6" s="3" customFormat="1" ht="22.5" outlineLevel="1">
      <c r="A94" s="27">
        <f>ROW(A94)-ROW(A$73)</f>
        <v>21</v>
      </c>
      <c r="B94" s="28" t="s">
        <v>67</v>
      </c>
      <c r="C94" s="30">
        <v>30.3</v>
      </c>
      <c r="D94" s="29" t="s">
        <v>7</v>
      </c>
      <c r="E94" s="50"/>
      <c r="F94" s="50">
        <f t="shared" si="10"/>
        <v>0</v>
      </c>
    </row>
    <row r="95" spans="1:6" s="3" customFormat="1" ht="22.5" outlineLevel="1">
      <c r="A95" s="27">
        <f t="shared" si="11"/>
        <v>22</v>
      </c>
      <c r="B95" s="28" t="s">
        <v>94</v>
      </c>
      <c r="C95" s="30">
        <v>40.200000000000003</v>
      </c>
      <c r="D95" s="29" t="s">
        <v>7</v>
      </c>
      <c r="E95" s="50"/>
      <c r="F95" s="50">
        <f t="shared" si="10"/>
        <v>0</v>
      </c>
    </row>
    <row r="96" spans="1:6" s="3" customFormat="1" ht="22.5" outlineLevel="1">
      <c r="A96" s="27">
        <f t="shared" si="11"/>
        <v>23</v>
      </c>
      <c r="B96" s="28" t="s">
        <v>121</v>
      </c>
      <c r="C96" s="30">
        <v>8.3000000000000007</v>
      </c>
      <c r="D96" s="29" t="s">
        <v>7</v>
      </c>
      <c r="E96" s="50"/>
      <c r="F96" s="50">
        <f t="shared" si="10"/>
        <v>0</v>
      </c>
    </row>
    <row r="97" spans="1:6" s="3" customFormat="1" ht="6" customHeight="1" outlineLevel="1">
      <c r="A97" s="27"/>
      <c r="B97" s="28"/>
      <c r="C97" s="30"/>
      <c r="D97" s="29"/>
      <c r="E97" s="50"/>
      <c r="F97" s="50"/>
    </row>
    <row r="98" spans="1:6" s="23" customFormat="1" ht="18">
      <c r="A98" s="31" t="s">
        <v>14</v>
      </c>
      <c r="B98" s="31" t="s">
        <v>1</v>
      </c>
      <c r="C98" s="32"/>
      <c r="D98" s="33"/>
      <c r="E98" s="53">
        <f>SUBTOTAL(9,F99:F124)</f>
        <v>0</v>
      </c>
      <c r="F98" s="53"/>
    </row>
    <row r="99" spans="1:6" s="3" customFormat="1" ht="22.5" outlineLevel="1">
      <c r="A99" s="27">
        <f t="shared" ref="A99:A124" si="12">ROW(A99)-ROW(A$98)</f>
        <v>1</v>
      </c>
      <c r="B99" s="28" t="s">
        <v>101</v>
      </c>
      <c r="C99" s="30">
        <v>1</v>
      </c>
      <c r="D99" s="29" t="s">
        <v>9</v>
      </c>
      <c r="E99" s="50"/>
      <c r="F99" s="50">
        <f>C99*E99</f>
        <v>0</v>
      </c>
    </row>
    <row r="100" spans="1:6" s="3" customFormat="1" ht="22.5" outlineLevel="1">
      <c r="A100" s="27">
        <f t="shared" si="12"/>
        <v>2</v>
      </c>
      <c r="B100" s="28" t="s">
        <v>100</v>
      </c>
      <c r="C100" s="30">
        <v>3</v>
      </c>
      <c r="D100" s="29" t="s">
        <v>9</v>
      </c>
      <c r="E100" s="50"/>
      <c r="F100" s="50">
        <f t="shared" ref="F100:F124" si="13">C100*E100</f>
        <v>0</v>
      </c>
    </row>
    <row r="101" spans="1:6" s="3" customFormat="1" ht="22.5" outlineLevel="1">
      <c r="A101" s="27">
        <f t="shared" si="12"/>
        <v>3</v>
      </c>
      <c r="B101" s="28" t="s">
        <v>99</v>
      </c>
      <c r="C101" s="30">
        <v>3</v>
      </c>
      <c r="D101" s="29" t="s">
        <v>9</v>
      </c>
      <c r="E101" s="50"/>
      <c r="F101" s="50">
        <f t="shared" si="13"/>
        <v>0</v>
      </c>
    </row>
    <row r="102" spans="1:6" s="3" customFormat="1" ht="22.5" outlineLevel="1">
      <c r="A102" s="27">
        <f t="shared" si="12"/>
        <v>4</v>
      </c>
      <c r="B102" s="28" t="s">
        <v>98</v>
      </c>
      <c r="C102" s="30">
        <v>4</v>
      </c>
      <c r="D102" s="29" t="s">
        <v>9</v>
      </c>
      <c r="E102" s="50"/>
      <c r="F102" s="50">
        <f t="shared" si="13"/>
        <v>0</v>
      </c>
    </row>
    <row r="103" spans="1:6" s="3" customFormat="1" ht="22.5" outlineLevel="1">
      <c r="A103" s="27">
        <f t="shared" si="12"/>
        <v>5</v>
      </c>
      <c r="B103" s="28" t="s">
        <v>97</v>
      </c>
      <c r="C103" s="30">
        <v>4</v>
      </c>
      <c r="D103" s="29" t="s">
        <v>9</v>
      </c>
      <c r="E103" s="50"/>
      <c r="F103" s="50">
        <f t="shared" si="13"/>
        <v>0</v>
      </c>
    </row>
    <row r="104" spans="1:6" s="3" customFormat="1" ht="22.5" outlineLevel="1">
      <c r="A104" s="27">
        <f t="shared" si="12"/>
        <v>6</v>
      </c>
      <c r="B104" s="28" t="s">
        <v>96</v>
      </c>
      <c r="C104" s="30">
        <v>1</v>
      </c>
      <c r="D104" s="29" t="s">
        <v>9</v>
      </c>
      <c r="E104" s="50"/>
      <c r="F104" s="50">
        <f t="shared" si="13"/>
        <v>0</v>
      </c>
    </row>
    <row r="105" spans="1:6" s="3" customFormat="1" ht="22.5" outlineLevel="1">
      <c r="A105" s="27">
        <f t="shared" si="12"/>
        <v>7</v>
      </c>
      <c r="B105" s="28" t="s">
        <v>95</v>
      </c>
      <c r="C105" s="30">
        <v>1</v>
      </c>
      <c r="D105" s="29" t="s">
        <v>9</v>
      </c>
      <c r="E105" s="50"/>
      <c r="F105" s="50">
        <f t="shared" si="13"/>
        <v>0</v>
      </c>
    </row>
    <row r="106" spans="1:6" s="3" customFormat="1" ht="22.5" outlineLevel="1">
      <c r="A106" s="27">
        <f t="shared" si="12"/>
        <v>8</v>
      </c>
      <c r="B106" s="28" t="s">
        <v>102</v>
      </c>
      <c r="C106" s="30">
        <v>1</v>
      </c>
      <c r="D106" s="29" t="s">
        <v>9</v>
      </c>
      <c r="E106" s="50"/>
      <c r="F106" s="50">
        <f t="shared" si="13"/>
        <v>0</v>
      </c>
    </row>
    <row r="107" spans="1:6" s="3" customFormat="1" ht="22.5" outlineLevel="1">
      <c r="A107" s="27">
        <f t="shared" si="12"/>
        <v>9</v>
      </c>
      <c r="B107" s="28" t="s">
        <v>103</v>
      </c>
      <c r="C107" s="30">
        <v>1</v>
      </c>
      <c r="D107" s="29" t="s">
        <v>9</v>
      </c>
      <c r="E107" s="50"/>
      <c r="F107" s="50">
        <f t="shared" si="13"/>
        <v>0</v>
      </c>
    </row>
    <row r="108" spans="1:6" s="3" customFormat="1" ht="22.5" outlineLevel="1">
      <c r="A108" s="27">
        <f t="shared" si="12"/>
        <v>10</v>
      </c>
      <c r="B108" s="28" t="s">
        <v>104</v>
      </c>
      <c r="C108" s="30">
        <v>1</v>
      </c>
      <c r="D108" s="29" t="s">
        <v>9</v>
      </c>
      <c r="E108" s="50"/>
      <c r="F108" s="50">
        <f t="shared" si="13"/>
        <v>0</v>
      </c>
    </row>
    <row r="109" spans="1:6" s="3" customFormat="1" ht="22.5" outlineLevel="1">
      <c r="A109" s="27">
        <f t="shared" si="12"/>
        <v>11</v>
      </c>
      <c r="B109" s="28" t="s">
        <v>105</v>
      </c>
      <c r="C109" s="30">
        <v>2</v>
      </c>
      <c r="D109" s="29" t="s">
        <v>9</v>
      </c>
      <c r="E109" s="50"/>
      <c r="F109" s="50">
        <f t="shared" si="13"/>
        <v>0</v>
      </c>
    </row>
    <row r="110" spans="1:6" s="3" customFormat="1" ht="22.5" outlineLevel="1">
      <c r="A110" s="27">
        <f t="shared" si="12"/>
        <v>12</v>
      </c>
      <c r="B110" s="28" t="s">
        <v>106</v>
      </c>
      <c r="C110" s="30">
        <v>2</v>
      </c>
      <c r="D110" s="29" t="s">
        <v>9</v>
      </c>
      <c r="E110" s="50"/>
      <c r="F110" s="50">
        <f t="shared" si="13"/>
        <v>0</v>
      </c>
    </row>
    <row r="111" spans="1:6" s="3" customFormat="1" ht="22.5" outlineLevel="1">
      <c r="A111" s="27">
        <f t="shared" si="12"/>
        <v>13</v>
      </c>
      <c r="B111" s="28" t="s">
        <v>107</v>
      </c>
      <c r="C111" s="30">
        <v>3</v>
      </c>
      <c r="D111" s="29" t="s">
        <v>9</v>
      </c>
      <c r="E111" s="50"/>
      <c r="F111" s="50">
        <f t="shared" si="13"/>
        <v>0</v>
      </c>
    </row>
    <row r="112" spans="1:6" s="3" customFormat="1" ht="22.5" outlineLevel="1">
      <c r="A112" s="27">
        <f t="shared" si="12"/>
        <v>14</v>
      </c>
      <c r="B112" s="28" t="s">
        <v>108</v>
      </c>
      <c r="C112" s="30">
        <v>1</v>
      </c>
      <c r="D112" s="29" t="s">
        <v>9</v>
      </c>
      <c r="E112" s="50"/>
      <c r="F112" s="50">
        <f t="shared" si="13"/>
        <v>0</v>
      </c>
    </row>
    <row r="113" spans="1:6" s="3" customFormat="1" ht="22.5" outlineLevel="1">
      <c r="A113" s="27">
        <f t="shared" si="12"/>
        <v>15</v>
      </c>
      <c r="B113" s="28" t="s">
        <v>41</v>
      </c>
      <c r="C113" s="30">
        <v>1</v>
      </c>
      <c r="D113" s="29" t="s">
        <v>9</v>
      </c>
      <c r="E113" s="50"/>
      <c r="F113" s="50">
        <f t="shared" si="13"/>
        <v>0</v>
      </c>
    </row>
    <row r="114" spans="1:6" s="3" customFormat="1" ht="22.5" outlineLevel="1">
      <c r="A114" s="27">
        <f t="shared" si="12"/>
        <v>16</v>
      </c>
      <c r="B114" s="28" t="s">
        <v>199</v>
      </c>
      <c r="C114" s="30">
        <v>1</v>
      </c>
      <c r="D114" s="29" t="s">
        <v>9</v>
      </c>
      <c r="E114" s="50"/>
      <c r="F114" s="50">
        <f t="shared" ref="F114" si="14">C114*E114</f>
        <v>0</v>
      </c>
    </row>
    <row r="115" spans="1:6" s="3" customFormat="1" ht="22.5" outlineLevel="1">
      <c r="A115" s="27">
        <f t="shared" si="12"/>
        <v>17</v>
      </c>
      <c r="B115" s="28" t="s">
        <v>109</v>
      </c>
      <c r="C115" s="30">
        <v>9</v>
      </c>
      <c r="D115" s="29" t="s">
        <v>9</v>
      </c>
      <c r="E115" s="50"/>
      <c r="F115" s="50">
        <f t="shared" si="13"/>
        <v>0</v>
      </c>
    </row>
    <row r="116" spans="1:6" s="3" customFormat="1" ht="22.5" outlineLevel="1">
      <c r="A116" s="27">
        <f t="shared" si="12"/>
        <v>18</v>
      </c>
      <c r="B116" s="28" t="s">
        <v>110</v>
      </c>
      <c r="C116" s="30">
        <v>2</v>
      </c>
      <c r="D116" s="29" t="s">
        <v>9</v>
      </c>
      <c r="E116" s="50"/>
      <c r="F116" s="50">
        <f t="shared" si="13"/>
        <v>0</v>
      </c>
    </row>
    <row r="117" spans="1:6" s="3" customFormat="1" ht="22.5" outlineLevel="1">
      <c r="A117" s="27">
        <f t="shared" si="12"/>
        <v>19</v>
      </c>
      <c r="B117" s="28" t="s">
        <v>111</v>
      </c>
      <c r="C117" s="30">
        <v>4</v>
      </c>
      <c r="D117" s="29" t="s">
        <v>9</v>
      </c>
      <c r="E117" s="50"/>
      <c r="F117" s="50">
        <f t="shared" si="13"/>
        <v>0</v>
      </c>
    </row>
    <row r="118" spans="1:6" s="3" customFormat="1" ht="22.5" outlineLevel="1">
      <c r="A118" s="27">
        <f t="shared" si="12"/>
        <v>20</v>
      </c>
      <c r="B118" s="28" t="s">
        <v>159</v>
      </c>
      <c r="C118" s="30">
        <v>2</v>
      </c>
      <c r="D118" s="29" t="s">
        <v>9</v>
      </c>
      <c r="E118" s="50"/>
      <c r="F118" s="50">
        <f t="shared" si="13"/>
        <v>0</v>
      </c>
    </row>
    <row r="119" spans="1:6" s="3" customFormat="1" ht="22.5" outlineLevel="1">
      <c r="A119" s="27">
        <f t="shared" si="12"/>
        <v>21</v>
      </c>
      <c r="B119" s="28" t="s">
        <v>160</v>
      </c>
      <c r="C119" s="30">
        <v>3</v>
      </c>
      <c r="D119" s="29" t="s">
        <v>9</v>
      </c>
      <c r="E119" s="50"/>
      <c r="F119" s="50">
        <f t="shared" si="13"/>
        <v>0</v>
      </c>
    </row>
    <row r="120" spans="1:6" s="3" customFormat="1" ht="22.5" outlineLevel="1">
      <c r="A120" s="27">
        <f t="shared" si="12"/>
        <v>22</v>
      </c>
      <c r="B120" s="28" t="s">
        <v>161</v>
      </c>
      <c r="C120" s="30">
        <v>3</v>
      </c>
      <c r="D120" s="29" t="s">
        <v>9</v>
      </c>
      <c r="E120" s="50"/>
      <c r="F120" s="50">
        <f t="shared" ref="F120:F121" si="15">C120*E120</f>
        <v>0</v>
      </c>
    </row>
    <row r="121" spans="1:6" s="3" customFormat="1" ht="22.5" outlineLevel="1">
      <c r="A121" s="27">
        <f t="shared" si="12"/>
        <v>23</v>
      </c>
      <c r="B121" s="28" t="s">
        <v>162</v>
      </c>
      <c r="C121" s="30">
        <v>2</v>
      </c>
      <c r="D121" s="29" t="s">
        <v>9</v>
      </c>
      <c r="E121" s="50"/>
      <c r="F121" s="50">
        <f t="shared" si="15"/>
        <v>0</v>
      </c>
    </row>
    <row r="122" spans="1:6" s="3" customFormat="1" ht="22.5" outlineLevel="1">
      <c r="A122" s="27">
        <f t="shared" si="12"/>
        <v>24</v>
      </c>
      <c r="B122" s="28" t="s">
        <v>163</v>
      </c>
      <c r="C122" s="30">
        <v>2</v>
      </c>
      <c r="D122" s="29" t="s">
        <v>9</v>
      </c>
      <c r="E122" s="50"/>
      <c r="F122" s="50">
        <f t="shared" ref="F122:F123" si="16">C122*E122</f>
        <v>0</v>
      </c>
    </row>
    <row r="123" spans="1:6" s="3" customFormat="1" ht="22.5" outlineLevel="1">
      <c r="A123" s="27">
        <f t="shared" si="12"/>
        <v>25</v>
      </c>
      <c r="B123" s="28" t="s">
        <v>158</v>
      </c>
      <c r="C123" s="30">
        <v>2</v>
      </c>
      <c r="D123" s="29" t="s">
        <v>9</v>
      </c>
      <c r="E123" s="50"/>
      <c r="F123" s="50">
        <f t="shared" si="16"/>
        <v>0</v>
      </c>
    </row>
    <row r="124" spans="1:6" s="3" customFormat="1" ht="11.25" outlineLevel="1">
      <c r="A124" s="27">
        <f t="shared" si="12"/>
        <v>26</v>
      </c>
      <c r="B124" s="28" t="s">
        <v>164</v>
      </c>
      <c r="C124" s="30">
        <v>4</v>
      </c>
      <c r="D124" s="29" t="s">
        <v>9</v>
      </c>
      <c r="E124" s="50"/>
      <c r="F124" s="50">
        <f t="shared" si="13"/>
        <v>0</v>
      </c>
    </row>
    <row r="125" spans="1:6" s="3" customFormat="1" ht="6" customHeight="1" outlineLevel="1">
      <c r="A125" s="27"/>
      <c r="B125" s="28"/>
      <c r="C125" s="30"/>
      <c r="D125" s="29"/>
      <c r="E125" s="50"/>
      <c r="F125" s="50"/>
    </row>
    <row r="126" spans="1:6" s="23" customFormat="1" ht="18">
      <c r="A126" s="31" t="s">
        <v>15</v>
      </c>
      <c r="B126" s="31" t="s">
        <v>38</v>
      </c>
      <c r="C126" s="32"/>
      <c r="D126" s="33"/>
      <c r="E126" s="53">
        <f>SUBTOTAL(9,F127:F137)</f>
        <v>0</v>
      </c>
      <c r="F126" s="53"/>
    </row>
    <row r="127" spans="1:6" s="3" customFormat="1" ht="22.5" outlineLevel="1">
      <c r="A127" s="27">
        <f>ROW(A127)-ROW(A$126)</f>
        <v>1</v>
      </c>
      <c r="B127" s="28" t="s">
        <v>113</v>
      </c>
      <c r="C127" s="30">
        <v>6</v>
      </c>
      <c r="D127" s="29" t="s">
        <v>9</v>
      </c>
      <c r="E127" s="50"/>
      <c r="F127" s="50">
        <f>C127*E127</f>
        <v>0</v>
      </c>
    </row>
    <row r="128" spans="1:6" s="3" customFormat="1" ht="22.5" outlineLevel="1">
      <c r="A128" s="27">
        <f t="shared" ref="A128:A137" si="17">ROW(A128)-ROW(A$126)</f>
        <v>2</v>
      </c>
      <c r="B128" s="28" t="s">
        <v>112</v>
      </c>
      <c r="C128" s="30">
        <v>2</v>
      </c>
      <c r="D128" s="29" t="s">
        <v>9</v>
      </c>
      <c r="E128" s="50"/>
      <c r="F128" s="50">
        <f t="shared" ref="F128:F137" si="18">C128*E128</f>
        <v>0</v>
      </c>
    </row>
    <row r="129" spans="1:6" s="3" customFormat="1" ht="22.5" outlineLevel="1">
      <c r="A129" s="27">
        <f t="shared" si="17"/>
        <v>3</v>
      </c>
      <c r="B129" s="28" t="s">
        <v>114</v>
      </c>
      <c r="C129" s="30">
        <v>1</v>
      </c>
      <c r="D129" s="29" t="s">
        <v>9</v>
      </c>
      <c r="E129" s="50"/>
      <c r="F129" s="50">
        <f t="shared" si="18"/>
        <v>0</v>
      </c>
    </row>
    <row r="130" spans="1:6" s="3" customFormat="1" ht="22.5" outlineLevel="1">
      <c r="A130" s="27">
        <f t="shared" si="17"/>
        <v>4</v>
      </c>
      <c r="B130" s="28" t="s">
        <v>115</v>
      </c>
      <c r="C130" s="30">
        <v>1</v>
      </c>
      <c r="D130" s="29" t="s">
        <v>9</v>
      </c>
      <c r="E130" s="50"/>
      <c r="F130" s="50">
        <f t="shared" si="18"/>
        <v>0</v>
      </c>
    </row>
    <row r="131" spans="1:6" s="3" customFormat="1" ht="22.5" outlineLevel="1">
      <c r="A131" s="27">
        <f t="shared" si="17"/>
        <v>5</v>
      </c>
      <c r="B131" s="28" t="s">
        <v>116</v>
      </c>
      <c r="C131" s="30">
        <v>1</v>
      </c>
      <c r="D131" s="29" t="s">
        <v>9</v>
      </c>
      <c r="E131" s="50"/>
      <c r="F131" s="50">
        <f t="shared" si="18"/>
        <v>0</v>
      </c>
    </row>
    <row r="132" spans="1:6" s="3" customFormat="1" ht="22.5" outlineLevel="1">
      <c r="A132" s="27">
        <f t="shared" si="17"/>
        <v>6</v>
      </c>
      <c r="B132" s="28" t="s">
        <v>117</v>
      </c>
      <c r="C132" s="30">
        <v>1</v>
      </c>
      <c r="D132" s="29" t="s">
        <v>9</v>
      </c>
      <c r="E132" s="50"/>
      <c r="F132" s="50">
        <f t="shared" si="18"/>
        <v>0</v>
      </c>
    </row>
    <row r="133" spans="1:6" s="3" customFormat="1" ht="22.5" outlineLevel="1">
      <c r="A133" s="27">
        <f t="shared" si="17"/>
        <v>7</v>
      </c>
      <c r="B133" s="28" t="s">
        <v>155</v>
      </c>
      <c r="C133" s="30">
        <v>2</v>
      </c>
      <c r="D133" s="29" t="s">
        <v>9</v>
      </c>
      <c r="E133" s="50"/>
      <c r="F133" s="50">
        <f t="shared" ref="F133" si="19">C133*E133</f>
        <v>0</v>
      </c>
    </row>
    <row r="134" spans="1:6" s="3" customFormat="1" ht="33.75" outlineLevel="1">
      <c r="A134" s="27">
        <f t="shared" si="17"/>
        <v>8</v>
      </c>
      <c r="B134" s="28" t="s">
        <v>186</v>
      </c>
      <c r="C134" s="30">
        <v>1</v>
      </c>
      <c r="D134" s="29" t="s">
        <v>9</v>
      </c>
      <c r="E134" s="50"/>
      <c r="F134" s="50">
        <f t="shared" ref="F134" si="20">C134*E134</f>
        <v>0</v>
      </c>
    </row>
    <row r="135" spans="1:6" s="3" customFormat="1" ht="22.5" outlineLevel="1">
      <c r="A135" s="27">
        <f t="shared" si="17"/>
        <v>9</v>
      </c>
      <c r="B135" s="28" t="s">
        <v>118</v>
      </c>
      <c r="C135" s="30">
        <v>1</v>
      </c>
      <c r="D135" s="29" t="s">
        <v>9</v>
      </c>
      <c r="E135" s="50"/>
      <c r="F135" s="50">
        <f t="shared" si="18"/>
        <v>0</v>
      </c>
    </row>
    <row r="136" spans="1:6" s="3" customFormat="1" ht="22.5" outlineLevel="1">
      <c r="A136" s="27">
        <f t="shared" si="17"/>
        <v>10</v>
      </c>
      <c r="B136" s="28" t="s">
        <v>119</v>
      </c>
      <c r="C136" s="30">
        <v>1</v>
      </c>
      <c r="D136" s="29" t="s">
        <v>9</v>
      </c>
      <c r="E136" s="50"/>
      <c r="F136" s="50">
        <f t="shared" si="18"/>
        <v>0</v>
      </c>
    </row>
    <row r="137" spans="1:6" s="3" customFormat="1" ht="22.5" outlineLevel="1">
      <c r="A137" s="27">
        <f t="shared" si="17"/>
        <v>11</v>
      </c>
      <c r="B137" s="28" t="s">
        <v>120</v>
      </c>
      <c r="C137" s="30">
        <v>1</v>
      </c>
      <c r="D137" s="29" t="s">
        <v>9</v>
      </c>
      <c r="E137" s="50"/>
      <c r="F137" s="50">
        <f t="shared" si="18"/>
        <v>0</v>
      </c>
    </row>
    <row r="138" spans="1:6" s="3" customFormat="1" ht="6" customHeight="1" outlineLevel="1">
      <c r="A138" s="27"/>
      <c r="B138" s="28"/>
      <c r="C138" s="30"/>
      <c r="D138" s="29"/>
      <c r="E138" s="50"/>
      <c r="F138" s="50"/>
    </row>
    <row r="139" spans="1:6" s="23" customFormat="1" ht="18">
      <c r="A139" s="31" t="s">
        <v>25</v>
      </c>
      <c r="B139" s="31" t="s">
        <v>2</v>
      </c>
      <c r="C139" s="32"/>
      <c r="D139" s="33"/>
      <c r="E139" s="53">
        <f>SUBTOTAL(9,F140:F203)</f>
        <v>0</v>
      </c>
      <c r="F139" s="53"/>
    </row>
    <row r="140" spans="1:6" s="3" customFormat="1" ht="11.25" outlineLevel="1">
      <c r="A140" s="34" t="s">
        <v>53</v>
      </c>
      <c r="B140" s="35"/>
      <c r="C140" s="37"/>
      <c r="D140" s="36"/>
      <c r="E140" s="50"/>
      <c r="F140" s="50"/>
    </row>
    <row r="141" spans="1:6" s="3" customFormat="1" ht="22.5" outlineLevel="1">
      <c r="A141" s="27">
        <f t="shared" ref="A141:A147" si="21">ROW(A141)-ROW(A$140)</f>
        <v>1</v>
      </c>
      <c r="B141" s="28" t="s">
        <v>68</v>
      </c>
      <c r="C141" s="30">
        <f>6.9+10+13+2+16</f>
        <v>47.9</v>
      </c>
      <c r="D141" s="29" t="s">
        <v>20</v>
      </c>
      <c r="E141" s="50"/>
      <c r="F141" s="50">
        <f t="shared" ref="F141:F198" si="22">C141*E141</f>
        <v>0</v>
      </c>
    </row>
    <row r="142" spans="1:6" s="3" customFormat="1" ht="22.5" outlineLevel="1">
      <c r="A142" s="27">
        <f t="shared" si="21"/>
        <v>2</v>
      </c>
      <c r="B142" s="28" t="s">
        <v>122</v>
      </c>
      <c r="C142" s="30">
        <v>2</v>
      </c>
      <c r="D142" s="29" t="s">
        <v>20</v>
      </c>
      <c r="E142" s="50"/>
      <c r="F142" s="50">
        <f t="shared" si="22"/>
        <v>0</v>
      </c>
    </row>
    <row r="143" spans="1:6" s="3" customFormat="1" ht="22.5" outlineLevel="1">
      <c r="A143" s="27">
        <f t="shared" si="21"/>
        <v>3</v>
      </c>
      <c r="B143" s="28" t="s">
        <v>56</v>
      </c>
      <c r="C143" s="30">
        <v>3</v>
      </c>
      <c r="D143" s="29" t="s">
        <v>20</v>
      </c>
      <c r="E143" s="50"/>
      <c r="F143" s="50">
        <f t="shared" si="22"/>
        <v>0</v>
      </c>
    </row>
    <row r="144" spans="1:6" s="3" customFormat="1" ht="22.5" outlineLevel="1">
      <c r="A144" s="27">
        <f t="shared" si="21"/>
        <v>4</v>
      </c>
      <c r="B144" s="28" t="s">
        <v>57</v>
      </c>
      <c r="C144" s="30">
        <f>1.5+1.5</f>
        <v>3</v>
      </c>
      <c r="D144" s="29" t="s">
        <v>20</v>
      </c>
      <c r="E144" s="50"/>
      <c r="F144" s="50">
        <f t="shared" si="22"/>
        <v>0</v>
      </c>
    </row>
    <row r="145" spans="1:6" s="3" customFormat="1" ht="22.5" outlineLevel="1">
      <c r="A145" s="27">
        <f t="shared" si="21"/>
        <v>5</v>
      </c>
      <c r="B145" s="28" t="s">
        <v>58</v>
      </c>
      <c r="C145" s="30">
        <v>1.5</v>
      </c>
      <c r="D145" s="29" t="s">
        <v>20</v>
      </c>
      <c r="E145" s="50"/>
      <c r="F145" s="50">
        <f t="shared" si="22"/>
        <v>0</v>
      </c>
    </row>
    <row r="146" spans="1:6" s="3" customFormat="1" ht="22.5" outlineLevel="1">
      <c r="A146" s="27">
        <f t="shared" si="21"/>
        <v>6</v>
      </c>
      <c r="B146" s="28" t="s">
        <v>62</v>
      </c>
      <c r="C146" s="30">
        <v>2.5</v>
      </c>
      <c r="D146" s="29" t="s">
        <v>20</v>
      </c>
      <c r="E146" s="50"/>
      <c r="F146" s="50">
        <f t="shared" si="22"/>
        <v>0</v>
      </c>
    </row>
    <row r="147" spans="1:6" s="3" customFormat="1" ht="22.5" outlineLevel="1">
      <c r="A147" s="27">
        <f t="shared" si="21"/>
        <v>7</v>
      </c>
      <c r="B147" s="28" t="s">
        <v>142</v>
      </c>
      <c r="C147" s="30">
        <v>4.5</v>
      </c>
      <c r="D147" s="29" t="s">
        <v>20</v>
      </c>
      <c r="E147" s="50"/>
      <c r="F147" s="50">
        <f t="shared" si="22"/>
        <v>0</v>
      </c>
    </row>
    <row r="148" spans="1:6" s="3" customFormat="1" ht="11.25" outlineLevel="1">
      <c r="A148" s="34" t="s">
        <v>54</v>
      </c>
      <c r="B148" s="35"/>
      <c r="C148" s="37"/>
      <c r="D148" s="36"/>
      <c r="E148" s="50"/>
      <c r="F148" s="50"/>
    </row>
    <row r="149" spans="1:6" s="3" customFormat="1" ht="22.5" outlineLevel="1">
      <c r="A149" s="27">
        <f>ROW(A149)-1-ROW(A$140)</f>
        <v>8</v>
      </c>
      <c r="B149" s="12" t="s">
        <v>123</v>
      </c>
      <c r="C149" s="30">
        <v>8</v>
      </c>
      <c r="D149" s="29" t="s">
        <v>20</v>
      </c>
      <c r="E149" s="50"/>
      <c r="F149" s="50">
        <f t="shared" si="22"/>
        <v>0</v>
      </c>
    </row>
    <row r="150" spans="1:6" s="3" customFormat="1" ht="22.5" outlineLevel="1">
      <c r="A150" s="27">
        <f>ROW(A150)-1-ROW(A$140)</f>
        <v>9</v>
      </c>
      <c r="B150" s="28" t="s">
        <v>125</v>
      </c>
      <c r="C150" s="30">
        <v>4</v>
      </c>
      <c r="D150" s="29" t="s">
        <v>20</v>
      </c>
      <c r="E150" s="50"/>
      <c r="F150" s="50">
        <f t="shared" si="22"/>
        <v>0</v>
      </c>
    </row>
    <row r="151" spans="1:6" s="3" customFormat="1" ht="22.5" outlineLevel="1">
      <c r="A151" s="27">
        <f>ROW(A151)-1-ROW(A$140)</f>
        <v>10</v>
      </c>
      <c r="B151" s="28" t="s">
        <v>126</v>
      </c>
      <c r="C151" s="30">
        <v>6</v>
      </c>
      <c r="D151" s="29" t="s">
        <v>20</v>
      </c>
      <c r="E151" s="50"/>
      <c r="F151" s="50">
        <f t="shared" si="22"/>
        <v>0</v>
      </c>
    </row>
    <row r="152" spans="1:6" s="3" customFormat="1" ht="11.25" outlineLevel="1">
      <c r="A152" s="27">
        <f t="shared" ref="A152:A158" si="23">ROW(A152)-1-ROW(A$140)</f>
        <v>11</v>
      </c>
      <c r="B152" s="3" t="s">
        <v>124</v>
      </c>
      <c r="C152" s="30">
        <v>5.5</v>
      </c>
      <c r="D152" s="29" t="s">
        <v>20</v>
      </c>
      <c r="E152" s="50"/>
      <c r="F152" s="50">
        <f t="shared" si="22"/>
        <v>0</v>
      </c>
    </row>
    <row r="153" spans="1:6" s="3" customFormat="1" ht="11.25" outlineLevel="1">
      <c r="A153" s="27">
        <f t="shared" si="23"/>
        <v>12</v>
      </c>
      <c r="B153" s="3" t="s">
        <v>127</v>
      </c>
      <c r="C153" s="30">
        <v>1</v>
      </c>
      <c r="D153" s="29" t="s">
        <v>9</v>
      </c>
      <c r="E153" s="50"/>
      <c r="F153" s="50">
        <f t="shared" si="22"/>
        <v>0</v>
      </c>
    </row>
    <row r="154" spans="1:6" s="3" customFormat="1" ht="22.5" outlineLevel="1">
      <c r="A154" s="27">
        <f>ROW(A154)-1-ROW(A$140)</f>
        <v>13</v>
      </c>
      <c r="B154" s="28" t="s">
        <v>128</v>
      </c>
      <c r="C154" s="30">
        <v>8</v>
      </c>
      <c r="D154" s="29" t="s">
        <v>20</v>
      </c>
      <c r="E154" s="50"/>
      <c r="F154" s="50">
        <f t="shared" si="22"/>
        <v>0</v>
      </c>
    </row>
    <row r="155" spans="1:6" s="3" customFormat="1" ht="22.5" outlineLevel="1">
      <c r="A155" s="27">
        <f>ROW(A155)-1-ROW(A$140)</f>
        <v>14</v>
      </c>
      <c r="B155" s="28" t="s">
        <v>129</v>
      </c>
      <c r="C155" s="30">
        <v>3</v>
      </c>
      <c r="D155" s="29" t="s">
        <v>20</v>
      </c>
      <c r="E155" s="50"/>
      <c r="F155" s="50">
        <f t="shared" si="22"/>
        <v>0</v>
      </c>
    </row>
    <row r="156" spans="1:6" s="3" customFormat="1" ht="22.5" outlineLevel="1">
      <c r="A156" s="27">
        <f>ROW(A156)-1-ROW(A$140)</f>
        <v>15</v>
      </c>
      <c r="B156" s="28" t="s">
        <v>130</v>
      </c>
      <c r="C156" s="30">
        <v>6</v>
      </c>
      <c r="D156" s="29" t="s">
        <v>20</v>
      </c>
      <c r="E156" s="50"/>
      <c r="F156" s="50">
        <f t="shared" si="22"/>
        <v>0</v>
      </c>
    </row>
    <row r="157" spans="1:6" s="3" customFormat="1" ht="22.5" outlineLevel="1">
      <c r="A157" s="27">
        <f t="shared" si="23"/>
        <v>16</v>
      </c>
      <c r="B157" s="28" t="s">
        <v>131</v>
      </c>
      <c r="C157" s="30">
        <v>6.5</v>
      </c>
      <c r="D157" s="29" t="s">
        <v>20</v>
      </c>
      <c r="E157" s="50"/>
      <c r="F157" s="50">
        <f t="shared" si="22"/>
        <v>0</v>
      </c>
    </row>
    <row r="158" spans="1:6" s="3" customFormat="1" ht="11.25" outlineLevel="1">
      <c r="A158" s="27">
        <f t="shared" si="23"/>
        <v>17</v>
      </c>
      <c r="B158" s="28" t="s">
        <v>21</v>
      </c>
      <c r="C158" s="30">
        <v>10</v>
      </c>
      <c r="D158" s="29" t="s">
        <v>9</v>
      </c>
      <c r="E158" s="50"/>
      <c r="F158" s="50">
        <f t="shared" si="22"/>
        <v>0</v>
      </c>
    </row>
    <row r="159" spans="1:6" s="3" customFormat="1" ht="11.25" outlineLevel="1">
      <c r="A159" s="34" t="s">
        <v>55</v>
      </c>
      <c r="B159" s="35"/>
      <c r="C159" s="37"/>
      <c r="D159" s="36"/>
      <c r="E159" s="50"/>
      <c r="F159" s="50"/>
    </row>
    <row r="160" spans="1:6" s="3" customFormat="1" ht="22.5" outlineLevel="1">
      <c r="A160" s="27">
        <f>ROW(A160)-2-ROW(A$140)</f>
        <v>18</v>
      </c>
      <c r="B160" s="28" t="s">
        <v>133</v>
      </c>
      <c r="C160" s="30">
        <v>1</v>
      </c>
      <c r="D160" s="29" t="s">
        <v>9</v>
      </c>
      <c r="E160" s="50"/>
      <c r="F160" s="50">
        <f t="shared" si="22"/>
        <v>0</v>
      </c>
    </row>
    <row r="161" spans="1:6" s="3" customFormat="1" ht="33.75" outlineLevel="1">
      <c r="A161" s="27">
        <f>ROW(A161)-2-ROW(A$140)</f>
        <v>19</v>
      </c>
      <c r="B161" s="28" t="s">
        <v>156</v>
      </c>
      <c r="C161" s="30">
        <v>1</v>
      </c>
      <c r="D161" s="29" t="s">
        <v>9</v>
      </c>
      <c r="E161" s="50"/>
      <c r="F161" s="50">
        <f t="shared" si="22"/>
        <v>0</v>
      </c>
    </row>
    <row r="162" spans="1:6" s="3" customFormat="1" ht="22.5" outlineLevel="1">
      <c r="A162" s="27">
        <f>ROW(A162)-2-ROW(A$140)</f>
        <v>20</v>
      </c>
      <c r="B162" s="28" t="s">
        <v>132</v>
      </c>
      <c r="C162" s="30">
        <v>1</v>
      </c>
      <c r="D162" s="29" t="s">
        <v>9</v>
      </c>
      <c r="E162" s="50"/>
      <c r="F162" s="50">
        <f t="shared" si="22"/>
        <v>0</v>
      </c>
    </row>
    <row r="163" spans="1:6" s="3" customFormat="1" ht="11.25" outlineLevel="1">
      <c r="A163" s="27">
        <f>ROW(A163)-2-ROW(A$140)</f>
        <v>21</v>
      </c>
      <c r="B163" s="28" t="s">
        <v>59</v>
      </c>
      <c r="C163" s="30">
        <v>2</v>
      </c>
      <c r="D163" s="29" t="s">
        <v>9</v>
      </c>
      <c r="E163" s="50"/>
      <c r="F163" s="50">
        <f t="shared" si="22"/>
        <v>0</v>
      </c>
    </row>
    <row r="164" spans="1:6" s="3" customFormat="1" ht="11.25" outlineLevel="1">
      <c r="A164" s="34" t="s">
        <v>134</v>
      </c>
      <c r="B164" s="35"/>
      <c r="C164" s="37"/>
      <c r="D164" s="36"/>
      <c r="E164" s="49"/>
      <c r="F164" s="50"/>
    </row>
    <row r="165" spans="1:6" s="3" customFormat="1" ht="22.5" outlineLevel="1">
      <c r="A165" s="27">
        <f t="shared" ref="A165:A172" si="24">ROW(A165)-3-ROW(A$140)</f>
        <v>22</v>
      </c>
      <c r="B165" s="28" t="s">
        <v>140</v>
      </c>
      <c r="C165" s="30">
        <v>8.3000000000000007</v>
      </c>
      <c r="D165" s="29" t="s">
        <v>20</v>
      </c>
      <c r="E165" s="50"/>
      <c r="F165" s="50">
        <f t="shared" si="22"/>
        <v>0</v>
      </c>
    </row>
    <row r="166" spans="1:6" s="3" customFormat="1" ht="11.25" outlineLevel="1">
      <c r="A166" s="27">
        <f t="shared" si="24"/>
        <v>23</v>
      </c>
      <c r="B166" s="28" t="s">
        <v>141</v>
      </c>
      <c r="C166" s="30">
        <v>8.3000000000000007</v>
      </c>
      <c r="D166" s="29" t="s">
        <v>20</v>
      </c>
      <c r="E166" s="50"/>
      <c r="F166" s="50">
        <f t="shared" si="22"/>
        <v>0</v>
      </c>
    </row>
    <row r="167" spans="1:6" s="3" customFormat="1" ht="22.5" outlineLevel="1">
      <c r="A167" s="27">
        <f t="shared" si="24"/>
        <v>24</v>
      </c>
      <c r="B167" s="28" t="s">
        <v>143</v>
      </c>
      <c r="C167" s="30">
        <v>1</v>
      </c>
      <c r="D167" s="29" t="s">
        <v>9</v>
      </c>
      <c r="E167" s="50"/>
      <c r="F167" s="50">
        <f t="shared" si="22"/>
        <v>0</v>
      </c>
    </row>
    <row r="168" spans="1:6" s="3" customFormat="1" ht="22.5" outlineLevel="1">
      <c r="A168" s="27">
        <f t="shared" si="24"/>
        <v>25</v>
      </c>
      <c r="B168" s="28" t="s">
        <v>138</v>
      </c>
      <c r="C168" s="30">
        <v>4</v>
      </c>
      <c r="D168" s="29" t="s">
        <v>9</v>
      </c>
      <c r="E168" s="50"/>
      <c r="F168" s="50">
        <f t="shared" si="22"/>
        <v>0</v>
      </c>
    </row>
    <row r="169" spans="1:6" s="3" customFormat="1" ht="11.25" outlineLevel="1">
      <c r="A169" s="27">
        <f t="shared" si="24"/>
        <v>26</v>
      </c>
      <c r="B169" s="28" t="s">
        <v>135</v>
      </c>
      <c r="C169" s="30">
        <v>4</v>
      </c>
      <c r="D169" s="29" t="s">
        <v>9</v>
      </c>
      <c r="E169" s="50"/>
      <c r="F169" s="50">
        <f t="shared" si="22"/>
        <v>0</v>
      </c>
    </row>
    <row r="170" spans="1:6" s="3" customFormat="1" ht="11.25" outlineLevel="1">
      <c r="A170" s="27">
        <f t="shared" si="24"/>
        <v>27</v>
      </c>
      <c r="B170" s="28" t="s">
        <v>136</v>
      </c>
      <c r="C170" s="30">
        <v>1</v>
      </c>
      <c r="D170" s="29" t="s">
        <v>9</v>
      </c>
      <c r="E170" s="50"/>
      <c r="F170" s="50">
        <f t="shared" si="22"/>
        <v>0</v>
      </c>
    </row>
    <row r="171" spans="1:6" s="3" customFormat="1" ht="11.25" outlineLevel="1">
      <c r="A171" s="27">
        <f t="shared" si="24"/>
        <v>28</v>
      </c>
      <c r="B171" s="28" t="s">
        <v>137</v>
      </c>
      <c r="C171" s="30">
        <v>1</v>
      </c>
      <c r="D171" s="29" t="s">
        <v>9</v>
      </c>
      <c r="E171" s="50"/>
      <c r="F171" s="50">
        <f t="shared" si="22"/>
        <v>0</v>
      </c>
    </row>
    <row r="172" spans="1:6" s="3" customFormat="1" ht="33.75" outlineLevel="1">
      <c r="A172" s="27">
        <f t="shared" si="24"/>
        <v>29</v>
      </c>
      <c r="B172" s="28" t="s">
        <v>139</v>
      </c>
      <c r="C172" s="30">
        <v>1</v>
      </c>
      <c r="D172" s="29" t="s">
        <v>9</v>
      </c>
      <c r="E172" s="50"/>
      <c r="F172" s="50">
        <f t="shared" si="22"/>
        <v>0</v>
      </c>
    </row>
    <row r="173" spans="1:6" s="3" customFormat="1" ht="11.25" outlineLevel="1">
      <c r="A173" s="34" t="s">
        <v>185</v>
      </c>
      <c r="B173" s="35"/>
      <c r="C173" s="37"/>
      <c r="D173" s="36"/>
      <c r="E173" s="50"/>
      <c r="F173" s="50"/>
    </row>
    <row r="174" spans="1:6" s="3" customFormat="1" ht="11.25" outlineLevel="1">
      <c r="A174" s="27">
        <f t="shared" ref="A174:A203" si="25">ROW(A174)-4-ROW(A$140)</f>
        <v>30</v>
      </c>
      <c r="B174" s="28" t="s">
        <v>165</v>
      </c>
      <c r="C174" s="30">
        <v>1</v>
      </c>
      <c r="D174" s="29" t="s">
        <v>9</v>
      </c>
      <c r="E174" s="50"/>
      <c r="F174" s="50">
        <f t="shared" si="22"/>
        <v>0</v>
      </c>
    </row>
    <row r="175" spans="1:6" s="3" customFormat="1" ht="22.5" outlineLevel="1">
      <c r="A175" s="27">
        <f t="shared" si="25"/>
        <v>31</v>
      </c>
      <c r="B175" s="28" t="s">
        <v>166</v>
      </c>
      <c r="C175" s="30">
        <v>1</v>
      </c>
      <c r="D175" s="29" t="s">
        <v>9</v>
      </c>
      <c r="E175" s="50"/>
      <c r="F175" s="50">
        <f t="shared" si="22"/>
        <v>0</v>
      </c>
    </row>
    <row r="176" spans="1:6" s="3" customFormat="1" ht="11.25" outlineLevel="1">
      <c r="A176" s="27">
        <f t="shared" si="25"/>
        <v>32</v>
      </c>
      <c r="B176" s="28" t="s">
        <v>175</v>
      </c>
      <c r="C176" s="30">
        <v>3</v>
      </c>
      <c r="D176" s="29" t="s">
        <v>9</v>
      </c>
      <c r="E176" s="50"/>
      <c r="F176" s="50">
        <f t="shared" si="22"/>
        <v>0</v>
      </c>
    </row>
    <row r="177" spans="1:6" s="3" customFormat="1" ht="11.25" outlineLevel="1">
      <c r="A177" s="27">
        <f t="shared" si="25"/>
        <v>33</v>
      </c>
      <c r="B177" s="28" t="s">
        <v>176</v>
      </c>
      <c r="C177" s="30">
        <v>4</v>
      </c>
      <c r="D177" s="29" t="s">
        <v>9</v>
      </c>
      <c r="E177" s="50"/>
      <c r="F177" s="50">
        <f t="shared" ref="F177:F185" si="26">C177*E177</f>
        <v>0</v>
      </c>
    </row>
    <row r="178" spans="1:6" s="3" customFormat="1" ht="11.25" outlineLevel="1">
      <c r="A178" s="27">
        <f t="shared" si="25"/>
        <v>34</v>
      </c>
      <c r="B178" s="28" t="s">
        <v>177</v>
      </c>
      <c r="C178" s="30">
        <v>6</v>
      </c>
      <c r="D178" s="29" t="s">
        <v>9</v>
      </c>
      <c r="E178" s="50"/>
      <c r="F178" s="50">
        <f t="shared" si="26"/>
        <v>0</v>
      </c>
    </row>
    <row r="179" spans="1:6" s="3" customFormat="1" ht="11.25" outlineLevel="1">
      <c r="A179" s="27">
        <f t="shared" si="25"/>
        <v>35</v>
      </c>
      <c r="B179" s="28" t="s">
        <v>178</v>
      </c>
      <c r="C179" s="30">
        <v>2</v>
      </c>
      <c r="D179" s="29" t="s">
        <v>9</v>
      </c>
      <c r="E179" s="50"/>
      <c r="F179" s="50">
        <f t="shared" si="26"/>
        <v>0</v>
      </c>
    </row>
    <row r="180" spans="1:6" s="3" customFormat="1" ht="11.25" outlineLevel="1">
      <c r="A180" s="27">
        <f t="shared" si="25"/>
        <v>36</v>
      </c>
      <c r="B180" s="28" t="s">
        <v>179</v>
      </c>
      <c r="C180" s="30">
        <v>10</v>
      </c>
      <c r="D180" s="29" t="s">
        <v>9</v>
      </c>
      <c r="E180" s="50"/>
      <c r="F180" s="50">
        <f t="shared" si="26"/>
        <v>0</v>
      </c>
    </row>
    <row r="181" spans="1:6" s="3" customFormat="1" ht="11.25" outlineLevel="1">
      <c r="A181" s="27">
        <f t="shared" si="25"/>
        <v>37</v>
      </c>
      <c r="B181" s="28" t="s">
        <v>180</v>
      </c>
      <c r="C181" s="30">
        <v>3</v>
      </c>
      <c r="D181" s="29" t="s">
        <v>9</v>
      </c>
      <c r="E181" s="50"/>
      <c r="F181" s="50">
        <f t="shared" si="26"/>
        <v>0</v>
      </c>
    </row>
    <row r="182" spans="1:6" s="3" customFormat="1" ht="11.25" outlineLevel="1">
      <c r="A182" s="27">
        <f t="shared" si="25"/>
        <v>38</v>
      </c>
      <c r="B182" s="28" t="s">
        <v>181</v>
      </c>
      <c r="C182" s="30">
        <v>2</v>
      </c>
      <c r="D182" s="29" t="s">
        <v>9</v>
      </c>
      <c r="E182" s="50"/>
      <c r="F182" s="50">
        <f t="shared" si="26"/>
        <v>0</v>
      </c>
    </row>
    <row r="183" spans="1:6" s="3" customFormat="1" ht="11.25" outlineLevel="1">
      <c r="A183" s="27">
        <f t="shared" si="25"/>
        <v>39</v>
      </c>
      <c r="B183" s="28" t="s">
        <v>182</v>
      </c>
      <c r="C183" s="30">
        <v>2</v>
      </c>
      <c r="D183" s="29" t="s">
        <v>9</v>
      </c>
      <c r="E183" s="50"/>
      <c r="F183" s="50">
        <f t="shared" si="26"/>
        <v>0</v>
      </c>
    </row>
    <row r="184" spans="1:6" s="3" customFormat="1" ht="11.25" outlineLevel="1">
      <c r="A184" s="27">
        <f t="shared" si="25"/>
        <v>40</v>
      </c>
      <c r="B184" s="28" t="s">
        <v>183</v>
      </c>
      <c r="C184" s="30">
        <v>35</v>
      </c>
      <c r="D184" s="29" t="s">
        <v>9</v>
      </c>
      <c r="E184" s="50"/>
      <c r="F184" s="50">
        <f t="shared" si="26"/>
        <v>0</v>
      </c>
    </row>
    <row r="185" spans="1:6" s="3" customFormat="1" ht="11.25" outlineLevel="1">
      <c r="A185" s="27">
        <f t="shared" si="25"/>
        <v>41</v>
      </c>
      <c r="B185" s="28" t="s">
        <v>184</v>
      </c>
      <c r="C185" s="30">
        <v>3</v>
      </c>
      <c r="D185" s="29" t="s">
        <v>9</v>
      </c>
      <c r="E185" s="50"/>
      <c r="F185" s="50">
        <f t="shared" si="26"/>
        <v>0</v>
      </c>
    </row>
    <row r="186" spans="1:6" s="3" customFormat="1" ht="11.25" outlineLevel="1">
      <c r="A186" s="27">
        <f t="shared" si="25"/>
        <v>42</v>
      </c>
      <c r="B186" s="28" t="s">
        <v>187</v>
      </c>
      <c r="C186" s="30">
        <v>10</v>
      </c>
      <c r="D186" s="29" t="s">
        <v>20</v>
      </c>
      <c r="E186" s="50"/>
      <c r="F186" s="50">
        <f t="shared" ref="F186:F195" si="27">C186*E186</f>
        <v>0</v>
      </c>
    </row>
    <row r="187" spans="1:6" s="3" customFormat="1" ht="11.25" outlineLevel="1">
      <c r="A187" s="27">
        <f t="shared" si="25"/>
        <v>43</v>
      </c>
      <c r="B187" s="28" t="s">
        <v>188</v>
      </c>
      <c r="C187" s="30">
        <v>110</v>
      </c>
      <c r="D187" s="29" t="s">
        <v>20</v>
      </c>
      <c r="E187" s="50"/>
      <c r="F187" s="50">
        <f t="shared" si="27"/>
        <v>0</v>
      </c>
    </row>
    <row r="188" spans="1:6" s="3" customFormat="1" ht="11.25" outlineLevel="1">
      <c r="A188" s="27">
        <f t="shared" si="25"/>
        <v>44</v>
      </c>
      <c r="B188" s="28" t="s">
        <v>189</v>
      </c>
      <c r="C188" s="30">
        <v>35</v>
      </c>
      <c r="D188" s="29" t="s">
        <v>20</v>
      </c>
      <c r="E188" s="50"/>
      <c r="F188" s="50">
        <f t="shared" si="27"/>
        <v>0</v>
      </c>
    </row>
    <row r="189" spans="1:6" s="3" customFormat="1" ht="11.25" outlineLevel="1">
      <c r="A189" s="27">
        <f t="shared" si="25"/>
        <v>45</v>
      </c>
      <c r="B189" s="28" t="s">
        <v>190</v>
      </c>
      <c r="C189" s="30">
        <v>220</v>
      </c>
      <c r="D189" s="29" t="s">
        <v>20</v>
      </c>
      <c r="E189" s="50"/>
      <c r="F189" s="50">
        <f t="shared" si="27"/>
        <v>0</v>
      </c>
    </row>
    <row r="190" spans="1:6" s="3" customFormat="1" ht="11.25" outlineLevel="1">
      <c r="A190" s="27">
        <f t="shared" si="25"/>
        <v>46</v>
      </c>
      <c r="B190" s="28" t="s">
        <v>191</v>
      </c>
      <c r="C190" s="30">
        <v>90</v>
      </c>
      <c r="D190" s="29" t="s">
        <v>20</v>
      </c>
      <c r="E190" s="50"/>
      <c r="F190" s="50">
        <f t="shared" si="27"/>
        <v>0</v>
      </c>
    </row>
    <row r="191" spans="1:6" s="3" customFormat="1" ht="11.25" outlineLevel="1">
      <c r="A191" s="27">
        <f t="shared" si="25"/>
        <v>47</v>
      </c>
      <c r="B191" s="28" t="s">
        <v>192</v>
      </c>
      <c r="C191" s="30">
        <v>1</v>
      </c>
      <c r="D191" s="29" t="s">
        <v>9</v>
      </c>
      <c r="E191" s="50"/>
      <c r="F191" s="50">
        <f t="shared" si="27"/>
        <v>0</v>
      </c>
    </row>
    <row r="192" spans="1:6" s="3" customFormat="1" ht="11.25" outlineLevel="1">
      <c r="A192" s="27">
        <f t="shared" si="25"/>
        <v>48</v>
      </c>
      <c r="B192" s="28" t="s">
        <v>193</v>
      </c>
      <c r="C192" s="30">
        <v>80</v>
      </c>
      <c r="D192" s="29" t="s">
        <v>20</v>
      </c>
      <c r="E192" s="50"/>
      <c r="F192" s="50">
        <f t="shared" si="27"/>
        <v>0</v>
      </c>
    </row>
    <row r="193" spans="1:6" s="3" customFormat="1" ht="11.25" outlineLevel="1">
      <c r="A193" s="27">
        <f t="shared" si="25"/>
        <v>49</v>
      </c>
      <c r="B193" s="28" t="s">
        <v>194</v>
      </c>
      <c r="C193" s="30">
        <v>12</v>
      </c>
      <c r="D193" s="29" t="s">
        <v>20</v>
      </c>
      <c r="E193" s="50"/>
      <c r="F193" s="50">
        <f t="shared" si="27"/>
        <v>0</v>
      </c>
    </row>
    <row r="194" spans="1:6" s="3" customFormat="1" ht="11.25" outlineLevel="1">
      <c r="A194" s="27">
        <f t="shared" si="25"/>
        <v>50</v>
      </c>
      <c r="B194" s="28" t="s">
        <v>195</v>
      </c>
      <c r="C194" s="30">
        <v>25</v>
      </c>
      <c r="D194" s="29" t="s">
        <v>20</v>
      </c>
      <c r="E194" s="50"/>
      <c r="F194" s="50">
        <f t="shared" si="27"/>
        <v>0</v>
      </c>
    </row>
    <row r="195" spans="1:6" s="3" customFormat="1" ht="11.25" outlineLevel="1">
      <c r="A195" s="27">
        <f t="shared" si="25"/>
        <v>51</v>
      </c>
      <c r="B195" s="28" t="s">
        <v>196</v>
      </c>
      <c r="C195" s="30">
        <v>30</v>
      </c>
      <c r="D195" s="29" t="s">
        <v>20</v>
      </c>
      <c r="E195" s="50"/>
      <c r="F195" s="50">
        <f t="shared" si="27"/>
        <v>0</v>
      </c>
    </row>
    <row r="196" spans="1:6" s="3" customFormat="1" ht="11.25" outlineLevel="1">
      <c r="A196" s="27">
        <f t="shared" si="25"/>
        <v>52</v>
      </c>
      <c r="B196" s="28" t="s">
        <v>167</v>
      </c>
      <c r="C196" s="30">
        <v>20</v>
      </c>
      <c r="D196" s="29" t="s">
        <v>20</v>
      </c>
      <c r="E196" s="50"/>
      <c r="F196" s="50">
        <f t="shared" si="22"/>
        <v>0</v>
      </c>
    </row>
    <row r="197" spans="1:6" s="3" customFormat="1" ht="11.25" outlineLevel="1">
      <c r="A197" s="27">
        <f t="shared" si="25"/>
        <v>53</v>
      </c>
      <c r="B197" s="28" t="s">
        <v>168</v>
      </c>
      <c r="C197" s="30">
        <v>50</v>
      </c>
      <c r="D197" s="29" t="s">
        <v>20</v>
      </c>
      <c r="E197" s="50"/>
      <c r="F197" s="50">
        <f t="shared" si="22"/>
        <v>0</v>
      </c>
    </row>
    <row r="198" spans="1:6" s="3" customFormat="1" ht="11.25" outlineLevel="1">
      <c r="A198" s="27">
        <f t="shared" si="25"/>
        <v>54</v>
      </c>
      <c r="B198" s="28" t="s">
        <v>169</v>
      </c>
      <c r="C198" s="30">
        <v>6</v>
      </c>
      <c r="D198" s="29" t="s">
        <v>20</v>
      </c>
      <c r="E198" s="50"/>
      <c r="F198" s="50">
        <f t="shared" si="22"/>
        <v>0</v>
      </c>
    </row>
    <row r="199" spans="1:6" s="3" customFormat="1" ht="11.25" outlineLevel="1">
      <c r="A199" s="27">
        <f t="shared" si="25"/>
        <v>55</v>
      </c>
      <c r="B199" s="28" t="s">
        <v>170</v>
      </c>
      <c r="C199" s="30">
        <v>12</v>
      </c>
      <c r="D199" s="29" t="s">
        <v>20</v>
      </c>
      <c r="E199" s="50"/>
      <c r="F199" s="50">
        <f t="shared" ref="F199:F203" si="28">C199*E199</f>
        <v>0</v>
      </c>
    </row>
    <row r="200" spans="1:6" s="3" customFormat="1" ht="11.25" outlineLevel="1">
      <c r="A200" s="27">
        <f t="shared" si="25"/>
        <v>56</v>
      </c>
      <c r="B200" s="28" t="s">
        <v>171</v>
      </c>
      <c r="C200" s="30">
        <v>1</v>
      </c>
      <c r="D200" s="29" t="s">
        <v>9</v>
      </c>
      <c r="E200" s="50"/>
      <c r="F200" s="50">
        <f t="shared" si="28"/>
        <v>0</v>
      </c>
    </row>
    <row r="201" spans="1:6" s="3" customFormat="1" ht="11.25" outlineLevel="1">
      <c r="A201" s="27">
        <f t="shared" si="25"/>
        <v>57</v>
      </c>
      <c r="B201" s="28" t="s">
        <v>172</v>
      </c>
      <c r="C201" s="30">
        <v>6</v>
      </c>
      <c r="D201" s="29" t="s">
        <v>9</v>
      </c>
      <c r="E201" s="50"/>
      <c r="F201" s="50">
        <f t="shared" si="28"/>
        <v>0</v>
      </c>
    </row>
    <row r="202" spans="1:6" s="3" customFormat="1" ht="11.25" outlineLevel="1">
      <c r="A202" s="27">
        <f t="shared" si="25"/>
        <v>58</v>
      </c>
      <c r="B202" s="28" t="s">
        <v>173</v>
      </c>
      <c r="C202" s="30">
        <v>1</v>
      </c>
      <c r="D202" s="29" t="s">
        <v>9</v>
      </c>
      <c r="E202" s="50"/>
      <c r="F202" s="50">
        <f t="shared" si="28"/>
        <v>0</v>
      </c>
    </row>
    <row r="203" spans="1:6" s="3" customFormat="1" ht="11.25" outlineLevel="1">
      <c r="A203" s="27">
        <f t="shared" si="25"/>
        <v>59</v>
      </c>
      <c r="B203" s="28" t="s">
        <v>174</v>
      </c>
      <c r="C203" s="30">
        <v>1</v>
      </c>
      <c r="D203" s="29" t="s">
        <v>9</v>
      </c>
      <c r="E203" s="50"/>
      <c r="F203" s="50">
        <f t="shared" si="28"/>
        <v>0</v>
      </c>
    </row>
    <row r="204" spans="1:6" s="3" customFormat="1" ht="6" customHeight="1" outlineLevel="1">
      <c r="A204" s="27"/>
      <c r="B204" s="28"/>
      <c r="C204" s="30"/>
      <c r="D204" s="29"/>
      <c r="E204" s="50"/>
      <c r="F204" s="50"/>
    </row>
    <row r="205" spans="1:6" s="23" customFormat="1" ht="18">
      <c r="A205" s="31" t="s">
        <v>42</v>
      </c>
      <c r="B205" s="31" t="s">
        <v>16</v>
      </c>
      <c r="C205" s="32"/>
      <c r="D205" s="33"/>
      <c r="E205" s="53">
        <f>SUBTOTAL(9,F206:F210)</f>
        <v>0</v>
      </c>
      <c r="F205" s="53"/>
    </row>
    <row r="206" spans="1:6" s="3" customFormat="1" ht="11.25" outlineLevel="1">
      <c r="A206" s="27">
        <f>ROW(A206)-ROW(A$205)</f>
        <v>1</v>
      </c>
      <c r="B206" s="28" t="s">
        <v>17</v>
      </c>
      <c r="C206" s="30">
        <v>1</v>
      </c>
      <c r="D206" s="29" t="s">
        <v>9</v>
      </c>
      <c r="E206" s="50"/>
      <c r="F206" s="50">
        <f>C206*E206</f>
        <v>0</v>
      </c>
    </row>
    <row r="207" spans="1:6" s="3" customFormat="1" ht="11.25" outlineLevel="1">
      <c r="A207" s="27">
        <f t="shared" ref="A207:A210" si="29">ROW(A207)-ROW(A$205)</f>
        <v>2</v>
      </c>
      <c r="B207" s="28" t="s">
        <v>18</v>
      </c>
      <c r="C207" s="30">
        <v>1</v>
      </c>
      <c r="D207" s="29" t="s">
        <v>9</v>
      </c>
      <c r="E207" s="50"/>
      <c r="F207" s="50">
        <f t="shared" ref="F207:F210" si="30">C207*E207</f>
        <v>0</v>
      </c>
    </row>
    <row r="208" spans="1:6" s="3" customFormat="1" ht="11.25" outlineLevel="1">
      <c r="A208" s="27">
        <f t="shared" si="29"/>
        <v>3</v>
      </c>
      <c r="B208" s="28" t="s">
        <v>19</v>
      </c>
      <c r="C208" s="30">
        <v>1</v>
      </c>
      <c r="D208" s="29" t="s">
        <v>9</v>
      </c>
      <c r="E208" s="50"/>
      <c r="F208" s="50">
        <f t="shared" ref="F208" si="31">C208*E208</f>
        <v>0</v>
      </c>
    </row>
    <row r="209" spans="1:6" s="3" customFormat="1" ht="11.25" outlineLevel="1">
      <c r="A209" s="27"/>
      <c r="B209" s="28"/>
      <c r="C209" s="30"/>
      <c r="D209" s="29"/>
      <c r="E209" s="50"/>
      <c r="F209" s="50"/>
    </row>
    <row r="210" spans="1:6" s="3" customFormat="1" ht="11.25" outlineLevel="1">
      <c r="A210" s="27"/>
      <c r="B210" s="28"/>
      <c r="C210" s="30"/>
      <c r="D210" s="29"/>
      <c r="E210" s="50"/>
      <c r="F210" s="50"/>
    </row>
    <row r="211" spans="1:6" s="3" customFormat="1" ht="11.25">
      <c r="B211" s="12"/>
      <c r="C211" s="8"/>
      <c r="D211" s="9"/>
      <c r="E211" s="47"/>
      <c r="F211" s="47"/>
    </row>
    <row r="212" spans="1:6" s="3" customFormat="1" ht="11.25">
      <c r="B212" s="12"/>
      <c r="C212" s="8"/>
      <c r="D212" s="9"/>
      <c r="E212" s="47"/>
      <c r="F212" s="47"/>
    </row>
    <row r="213" spans="1:6">
      <c r="E213" s="47"/>
      <c r="F213" s="47"/>
    </row>
    <row r="214" spans="1:6">
      <c r="E214" s="47"/>
      <c r="F214" s="47"/>
    </row>
    <row r="215" spans="1:6">
      <c r="E215" s="47"/>
      <c r="F215" s="47"/>
    </row>
    <row r="216" spans="1:6">
      <c r="E216" s="47"/>
      <c r="F216" s="47"/>
    </row>
    <row r="217" spans="1:6">
      <c r="E217" s="47"/>
      <c r="F217" s="47"/>
    </row>
    <row r="218" spans="1:6">
      <c r="E218" s="47"/>
      <c r="F218" s="47"/>
    </row>
    <row r="219" spans="1:6" ht="18">
      <c r="E219" s="55"/>
      <c r="F219" s="55"/>
    </row>
    <row r="220" spans="1:6">
      <c r="E220" s="47"/>
      <c r="F220" s="47"/>
    </row>
    <row r="221" spans="1:6">
      <c r="E221" s="47"/>
      <c r="F221" s="47"/>
    </row>
    <row r="222" spans="1:6">
      <c r="E222" s="47"/>
      <c r="F222" s="47"/>
    </row>
    <row r="223" spans="1:6">
      <c r="E223" s="47"/>
      <c r="F223" s="47"/>
    </row>
    <row r="224" spans="1:6">
      <c r="E224" s="47"/>
      <c r="F224" s="47"/>
    </row>
    <row r="225" spans="5:6">
      <c r="E225" s="51"/>
      <c r="F225" s="51"/>
    </row>
    <row r="226" spans="5:6">
      <c r="E226" s="51"/>
      <c r="F226" s="51"/>
    </row>
    <row r="227" spans="5:6">
      <c r="E227" s="51"/>
      <c r="F227" s="51"/>
    </row>
    <row r="228" spans="5:6">
      <c r="E228" s="51"/>
      <c r="F228" s="51"/>
    </row>
    <row r="229" spans="5:6">
      <c r="E229" s="51"/>
      <c r="F229" s="51"/>
    </row>
    <row r="230" spans="5:6">
      <c r="E230" s="51"/>
      <c r="F230" s="51"/>
    </row>
    <row r="231" spans="5:6">
      <c r="E231" s="51"/>
      <c r="F231" s="51"/>
    </row>
    <row r="232" spans="5:6">
      <c r="E232" s="51"/>
      <c r="F232" s="51"/>
    </row>
    <row r="233" spans="5:6">
      <c r="E233" s="51"/>
      <c r="F233" s="51"/>
    </row>
    <row r="234" spans="5:6">
      <c r="E234" s="51"/>
      <c r="F234" s="51"/>
    </row>
    <row r="235" spans="5:6">
      <c r="E235" s="51"/>
      <c r="F235" s="51"/>
    </row>
    <row r="236" spans="5:6">
      <c r="E236" s="51"/>
      <c r="F236" s="51"/>
    </row>
    <row r="237" spans="5:6">
      <c r="E237" s="51"/>
      <c r="F237" s="51"/>
    </row>
    <row r="238" spans="5:6">
      <c r="E238" s="51"/>
      <c r="F238" s="51"/>
    </row>
    <row r="239" spans="5:6">
      <c r="E239" s="51"/>
      <c r="F239" s="51"/>
    </row>
    <row r="240" spans="5:6">
      <c r="E240" s="51"/>
      <c r="F240" s="51"/>
    </row>
    <row r="241" spans="5:6">
      <c r="E241" s="51"/>
      <c r="F241" s="51"/>
    </row>
    <row r="242" spans="5:6">
      <c r="E242" s="51"/>
      <c r="F242" s="51"/>
    </row>
    <row r="243" spans="5:6">
      <c r="E243" s="51"/>
      <c r="F243" s="51"/>
    </row>
    <row r="244" spans="5:6">
      <c r="E244" s="51"/>
      <c r="F244" s="51"/>
    </row>
    <row r="245" spans="5:6">
      <c r="E245" s="51"/>
      <c r="F245" s="51"/>
    </row>
    <row r="246" spans="5:6">
      <c r="E246" s="51"/>
      <c r="F246" s="51"/>
    </row>
    <row r="247" spans="5:6">
      <c r="E247" s="51"/>
      <c r="F247" s="51"/>
    </row>
    <row r="248" spans="5:6">
      <c r="E248" s="51"/>
      <c r="F248" s="51"/>
    </row>
    <row r="249" spans="5:6">
      <c r="E249" s="51"/>
      <c r="F249" s="51"/>
    </row>
    <row r="250" spans="5:6">
      <c r="E250" s="51"/>
      <c r="F250" s="51"/>
    </row>
    <row r="251" spans="5:6">
      <c r="E251" s="51"/>
      <c r="F251" s="51"/>
    </row>
    <row r="252" spans="5:6">
      <c r="E252" s="51"/>
      <c r="F252" s="51"/>
    </row>
    <row r="253" spans="5:6">
      <c r="E253" s="51"/>
      <c r="F253" s="51"/>
    </row>
    <row r="254" spans="5:6">
      <c r="E254" s="51"/>
      <c r="F254" s="51"/>
    </row>
    <row r="255" spans="5:6">
      <c r="E255" s="51"/>
      <c r="F255" s="51"/>
    </row>
    <row r="256" spans="5:6">
      <c r="E256" s="51"/>
      <c r="F256" s="51"/>
    </row>
    <row r="257" spans="5:6">
      <c r="E257" s="51"/>
      <c r="F257" s="51"/>
    </row>
    <row r="258" spans="5:6">
      <c r="E258" s="51"/>
      <c r="F258" s="51"/>
    </row>
    <row r="259" spans="5:6">
      <c r="E259" s="51"/>
      <c r="F259" s="51"/>
    </row>
    <row r="260" spans="5:6">
      <c r="E260" s="51"/>
      <c r="F260" s="51"/>
    </row>
    <row r="261" spans="5:6">
      <c r="E261" s="51"/>
      <c r="F261" s="51"/>
    </row>
    <row r="262" spans="5:6">
      <c r="E262" s="51"/>
      <c r="F262" s="51"/>
    </row>
    <row r="263" spans="5:6">
      <c r="E263" s="51"/>
      <c r="F263" s="51"/>
    </row>
    <row r="264" spans="5:6">
      <c r="E264" s="51"/>
      <c r="F264" s="51"/>
    </row>
    <row r="265" spans="5:6">
      <c r="E265" s="51"/>
      <c r="F265" s="51"/>
    </row>
    <row r="266" spans="5:6">
      <c r="E266" s="51"/>
      <c r="F266" s="51"/>
    </row>
    <row r="267" spans="5:6">
      <c r="E267" s="51"/>
      <c r="F267" s="51"/>
    </row>
    <row r="268" spans="5:6">
      <c r="E268" s="51"/>
      <c r="F268" s="51"/>
    </row>
    <row r="269" spans="5:6">
      <c r="E269" s="51"/>
      <c r="F269" s="51"/>
    </row>
    <row r="270" spans="5:6">
      <c r="E270" s="51"/>
      <c r="F270" s="51"/>
    </row>
    <row r="271" spans="5:6">
      <c r="E271" s="51"/>
      <c r="F271" s="51"/>
    </row>
    <row r="272" spans="5:6">
      <c r="E272" s="51"/>
      <c r="F272" s="51"/>
    </row>
    <row r="273" spans="5:6">
      <c r="E273" s="51"/>
      <c r="F273" s="51"/>
    </row>
    <row r="274" spans="5:6">
      <c r="E274" s="51"/>
      <c r="F274" s="51"/>
    </row>
    <row r="275" spans="5:6">
      <c r="E275" s="51"/>
      <c r="F275" s="51"/>
    </row>
    <row r="276" spans="5:6">
      <c r="E276" s="51"/>
      <c r="F276" s="51"/>
    </row>
    <row r="277" spans="5:6">
      <c r="E277" s="51"/>
      <c r="F277" s="51"/>
    </row>
    <row r="278" spans="5:6">
      <c r="E278" s="51"/>
      <c r="F278" s="51"/>
    </row>
    <row r="279" spans="5:6">
      <c r="E279" s="51"/>
      <c r="F279" s="51"/>
    </row>
    <row r="280" spans="5:6">
      <c r="E280" s="51"/>
      <c r="F280" s="51"/>
    </row>
    <row r="281" spans="5:6">
      <c r="E281" s="51"/>
      <c r="F281" s="51"/>
    </row>
    <row r="282" spans="5:6">
      <c r="E282" s="51"/>
      <c r="F282" s="51"/>
    </row>
    <row r="283" spans="5:6">
      <c r="E283" s="51"/>
      <c r="F283" s="51"/>
    </row>
    <row r="284" spans="5:6">
      <c r="E284" s="51"/>
      <c r="F284" s="51"/>
    </row>
    <row r="285" spans="5:6">
      <c r="E285" s="51"/>
      <c r="F285" s="51"/>
    </row>
    <row r="286" spans="5:6">
      <c r="E286" s="51"/>
      <c r="F286" s="51"/>
    </row>
    <row r="287" spans="5:6">
      <c r="E287" s="51"/>
      <c r="F287" s="51"/>
    </row>
    <row r="288" spans="5:6">
      <c r="E288" s="51"/>
      <c r="F288" s="51"/>
    </row>
    <row r="289" spans="5:6">
      <c r="E289" s="51"/>
      <c r="F289" s="51"/>
    </row>
    <row r="290" spans="5:6">
      <c r="E290" s="51"/>
      <c r="F290" s="51"/>
    </row>
    <row r="291" spans="5:6">
      <c r="E291" s="51"/>
      <c r="F291" s="51"/>
    </row>
    <row r="292" spans="5:6">
      <c r="E292" s="51"/>
      <c r="F292" s="51"/>
    </row>
    <row r="293" spans="5:6">
      <c r="E293" s="51"/>
      <c r="F293" s="51"/>
    </row>
    <row r="294" spans="5:6">
      <c r="E294" s="51"/>
      <c r="F294" s="51"/>
    </row>
    <row r="295" spans="5:6">
      <c r="E295" s="51"/>
      <c r="F295" s="51"/>
    </row>
    <row r="296" spans="5:6">
      <c r="E296" s="51"/>
      <c r="F296" s="51"/>
    </row>
    <row r="297" spans="5:6">
      <c r="E297" s="51"/>
      <c r="F297" s="51"/>
    </row>
    <row r="298" spans="5:6">
      <c r="E298" s="51"/>
      <c r="F298" s="51"/>
    </row>
    <row r="299" spans="5:6">
      <c r="E299" s="51"/>
      <c r="F299" s="51"/>
    </row>
    <row r="300" spans="5:6">
      <c r="E300" s="51"/>
      <c r="F300" s="51"/>
    </row>
    <row r="301" spans="5:6">
      <c r="E301" s="51"/>
      <c r="F301" s="51"/>
    </row>
    <row r="302" spans="5:6">
      <c r="E302" s="51"/>
      <c r="F302" s="51"/>
    </row>
    <row r="303" spans="5:6">
      <c r="E303" s="51"/>
      <c r="F303" s="51"/>
    </row>
    <row r="304" spans="5:6">
      <c r="E304" s="51"/>
      <c r="F304" s="51"/>
    </row>
    <row r="305" spans="5:6">
      <c r="E305" s="51"/>
      <c r="F305" s="51"/>
    </row>
    <row r="306" spans="5:6">
      <c r="E306" s="51"/>
      <c r="F306" s="51"/>
    </row>
    <row r="307" spans="5:6">
      <c r="E307" s="51"/>
      <c r="F307" s="51"/>
    </row>
    <row r="308" spans="5:6">
      <c r="E308" s="51"/>
      <c r="F308" s="51"/>
    </row>
    <row r="309" spans="5:6">
      <c r="E309" s="51"/>
      <c r="F309" s="51"/>
    </row>
    <row r="310" spans="5:6">
      <c r="E310" s="51"/>
      <c r="F310" s="51"/>
    </row>
    <row r="311" spans="5:6">
      <c r="E311" s="51"/>
      <c r="F311" s="51"/>
    </row>
    <row r="312" spans="5:6">
      <c r="E312" s="51"/>
      <c r="F312" s="51"/>
    </row>
    <row r="313" spans="5:6">
      <c r="E313" s="51"/>
      <c r="F313" s="51"/>
    </row>
    <row r="314" spans="5:6">
      <c r="E314" s="51"/>
      <c r="F314" s="51"/>
    </row>
    <row r="315" spans="5:6">
      <c r="E315" s="51"/>
      <c r="F315" s="51"/>
    </row>
    <row r="316" spans="5:6">
      <c r="E316" s="51"/>
      <c r="F316" s="51"/>
    </row>
    <row r="317" spans="5:6">
      <c r="E317" s="51"/>
      <c r="F317" s="51"/>
    </row>
    <row r="318" spans="5:6">
      <c r="E318" s="51"/>
      <c r="F318" s="51"/>
    </row>
    <row r="319" spans="5:6">
      <c r="E319" s="51"/>
      <c r="F319" s="51"/>
    </row>
    <row r="320" spans="5:6">
      <c r="E320" s="51"/>
      <c r="F320" s="51"/>
    </row>
    <row r="321" spans="5:6">
      <c r="E321" s="51"/>
      <c r="F321" s="51"/>
    </row>
    <row r="322" spans="5:6">
      <c r="E322" s="51"/>
      <c r="F322" s="51"/>
    </row>
    <row r="323" spans="5:6">
      <c r="E323" s="51"/>
      <c r="F323" s="51"/>
    </row>
    <row r="324" spans="5:6">
      <c r="E324" s="51"/>
      <c r="F324" s="51"/>
    </row>
    <row r="325" spans="5:6">
      <c r="E325" s="51"/>
      <c r="F325" s="51"/>
    </row>
    <row r="326" spans="5:6">
      <c r="E326" s="51"/>
      <c r="F326" s="51"/>
    </row>
    <row r="327" spans="5:6">
      <c r="E327" s="51"/>
      <c r="F327" s="51"/>
    </row>
    <row r="328" spans="5:6">
      <c r="E328" s="51"/>
      <c r="F328" s="51"/>
    </row>
    <row r="329" spans="5:6">
      <c r="E329" s="51"/>
      <c r="F329" s="51"/>
    </row>
    <row r="330" spans="5:6">
      <c r="E330" s="51"/>
      <c r="F330" s="51"/>
    </row>
    <row r="331" spans="5:6">
      <c r="E331" s="51"/>
      <c r="F331" s="51"/>
    </row>
    <row r="332" spans="5:6">
      <c r="E332" s="51"/>
      <c r="F332" s="51"/>
    </row>
    <row r="333" spans="5:6">
      <c r="E333" s="51"/>
      <c r="F333" s="51"/>
    </row>
    <row r="334" spans="5:6">
      <c r="E334" s="51"/>
      <c r="F334" s="51"/>
    </row>
    <row r="335" spans="5:6">
      <c r="E335" s="51"/>
      <c r="F335" s="51"/>
    </row>
    <row r="336" spans="5:6">
      <c r="E336" s="51"/>
      <c r="F336" s="51"/>
    </row>
    <row r="337" spans="5:6">
      <c r="E337" s="51"/>
      <c r="F337" s="51"/>
    </row>
    <row r="338" spans="5:6">
      <c r="E338" s="51"/>
      <c r="F338" s="51"/>
    </row>
    <row r="339" spans="5:6">
      <c r="E339" s="51"/>
      <c r="F339" s="51"/>
    </row>
    <row r="340" spans="5:6">
      <c r="E340" s="51"/>
      <c r="F340" s="51"/>
    </row>
    <row r="341" spans="5:6">
      <c r="E341" s="51"/>
      <c r="F341" s="51"/>
    </row>
    <row r="342" spans="5:6">
      <c r="E342" s="51"/>
      <c r="F342" s="51"/>
    </row>
    <row r="343" spans="5:6">
      <c r="E343" s="51"/>
      <c r="F343" s="51"/>
    </row>
    <row r="344" spans="5:6">
      <c r="E344" s="51"/>
      <c r="F344" s="51"/>
    </row>
    <row r="345" spans="5:6">
      <c r="E345" s="51"/>
      <c r="F345" s="51"/>
    </row>
    <row r="346" spans="5:6">
      <c r="E346" s="51"/>
      <c r="F346" s="51"/>
    </row>
  </sheetData>
  <mergeCells count="16">
    <mergeCell ref="A1:D1"/>
    <mergeCell ref="A9:D9"/>
    <mergeCell ref="A11:D19"/>
    <mergeCell ref="A7:D7"/>
    <mergeCell ref="E28:F28"/>
    <mergeCell ref="E30:F30"/>
    <mergeCell ref="E59:F59"/>
    <mergeCell ref="A21:D21"/>
    <mergeCell ref="A23:D24"/>
    <mergeCell ref="E219:F219"/>
    <mergeCell ref="E67:F67"/>
    <mergeCell ref="E73:F73"/>
    <mergeCell ref="E98:F98"/>
    <mergeCell ref="E126:F126"/>
    <mergeCell ref="E139:F139"/>
    <mergeCell ref="E205:F205"/>
  </mergeCells>
  <pageMargins left="0.39370078740157483" right="0.39370078740157483" top="0.39370078740157483" bottom="0.39370078740157483" header="0.31496062992125984" footer="0.19685039370078741"/>
  <pageSetup paperSize="9" orientation="portrait" r:id="rId1"/>
  <headerFooter>
    <oddFooter>&amp;R&amp;"Arial,Obyčejné"&amp;8Stránka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</dc:creator>
  <cp:lastModifiedBy>Michal Benda</cp:lastModifiedBy>
  <cp:lastPrinted>2023-06-05T13:46:00Z</cp:lastPrinted>
  <dcterms:created xsi:type="dcterms:W3CDTF">2019-11-20T12:54:33Z</dcterms:created>
  <dcterms:modified xsi:type="dcterms:W3CDTF">2023-06-21T08:00:39Z</dcterms:modified>
</cp:coreProperties>
</file>